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240" windowHeight="84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88" i="1" l="1"/>
  <c r="F93" i="1"/>
  <c r="F100" i="1"/>
  <c r="F99" i="1" s="1"/>
  <c r="E100" i="1"/>
  <c r="E99" i="1" s="1"/>
  <c r="E95" i="1"/>
  <c r="F85" i="1"/>
  <c r="F78" i="1" s="1"/>
  <c r="E85" i="1"/>
  <c r="E78" i="1" s="1"/>
  <c r="F83" i="1"/>
  <c r="E83" i="1"/>
  <c r="F81" i="1"/>
  <c r="E81" i="1"/>
  <c r="F79" i="1"/>
  <c r="E79" i="1"/>
  <c r="F75" i="1"/>
  <c r="E75" i="1"/>
  <c r="F71" i="1"/>
  <c r="E71" i="1"/>
  <c r="F63" i="1"/>
  <c r="E63" i="1"/>
  <c r="F55" i="1"/>
  <c r="E55" i="1"/>
  <c r="F39" i="1"/>
  <c r="E39" i="1"/>
  <c r="E12" i="1"/>
  <c r="F10" i="1"/>
  <c r="F9" i="1" s="1"/>
  <c r="E10" i="1"/>
  <c r="E9" i="1" s="1"/>
  <c r="E15" i="1"/>
  <c r="E14" i="1" s="1"/>
  <c r="F136" i="1"/>
  <c r="F128" i="1" s="1"/>
  <c r="E136" i="1"/>
  <c r="E128" i="1" s="1"/>
  <c r="F132" i="1"/>
  <c r="E132" i="1"/>
  <c r="F129" i="1"/>
  <c r="E129" i="1"/>
  <c r="F126" i="1"/>
  <c r="F118" i="1" s="1"/>
  <c r="E126" i="1"/>
  <c r="E118" i="1" s="1"/>
  <c r="F122" i="1"/>
  <c r="E122" i="1"/>
  <c r="F119" i="1"/>
  <c r="E119" i="1"/>
  <c r="F116" i="1"/>
  <c r="F115" i="1" s="1"/>
  <c r="E116" i="1"/>
  <c r="E115" i="1" s="1"/>
  <c r="F111" i="1"/>
  <c r="E111" i="1"/>
  <c r="F109" i="1"/>
  <c r="E109" i="1"/>
  <c r="F107" i="1"/>
  <c r="E107" i="1"/>
  <c r="F105" i="1"/>
  <c r="E105" i="1"/>
  <c r="F103" i="1"/>
  <c r="E103" i="1"/>
  <c r="F97" i="1"/>
  <c r="E97" i="1"/>
  <c r="F95" i="1"/>
  <c r="E93" i="1"/>
  <c r="F90" i="1"/>
  <c r="E90" i="1"/>
  <c r="F88" i="1"/>
  <c r="E53" i="1"/>
  <c r="F46" i="1"/>
  <c r="F45" i="1" s="1"/>
  <c r="E46" i="1"/>
  <c r="E45" i="1" s="1"/>
  <c r="F41" i="1"/>
  <c r="E41" i="1"/>
  <c r="F36" i="1"/>
  <c r="F35" i="1" s="1"/>
  <c r="E36" i="1"/>
  <c r="E35" i="1" s="1"/>
  <c r="F26" i="1"/>
  <c r="F25" i="1" s="1"/>
  <c r="E26" i="1"/>
  <c r="E25" i="1" s="1"/>
  <c r="E23" i="1"/>
  <c r="E22" i="1" s="1"/>
  <c r="F19" i="1"/>
  <c r="F18" i="1" s="1"/>
  <c r="E19" i="1"/>
  <c r="E18" i="1" s="1"/>
  <c r="F15" i="1"/>
  <c r="F14" i="1" s="1"/>
  <c r="F113" i="1"/>
  <c r="F53" i="1"/>
  <c r="F49" i="1"/>
  <c r="F48" i="1" s="1"/>
  <c r="F12" i="1"/>
  <c r="E113" i="1"/>
  <c r="E49" i="1"/>
  <c r="E48" i="1" s="1"/>
  <c r="F52" i="1" l="1"/>
  <c r="E52" i="1"/>
  <c r="F38" i="1"/>
  <c r="E38" i="1"/>
  <c r="F139" i="1"/>
  <c r="E87" i="1"/>
  <c r="E139" i="1"/>
</calcChain>
</file>

<file path=xl/sharedStrings.xml><?xml version="1.0" encoding="utf-8"?>
<sst xmlns="http://schemas.openxmlformats.org/spreadsheetml/2006/main" count="289" uniqueCount="194">
  <si>
    <t>Dział</t>
  </si>
  <si>
    <t>Rozdział</t>
  </si>
  <si>
    <t>%%</t>
  </si>
  <si>
    <t>Rolnictwo i łowiectwo</t>
  </si>
  <si>
    <t>Infrastruktura wodociągowa i sanitacyjna wsi</t>
  </si>
  <si>
    <t>Pozostała działalność</t>
  </si>
  <si>
    <t>Wynagrodzenia osobowe pracowników</t>
  </si>
  <si>
    <t>Zakup usług pozostałych</t>
  </si>
  <si>
    <t>Transport i łączność</t>
  </si>
  <si>
    <t>Gospodarka mieszkaniowa</t>
  </si>
  <si>
    <t>Gospodarka gruntami i nieruchomościami</t>
  </si>
  <si>
    <t xml:space="preserve">Podatek od nieruchomości </t>
  </si>
  <si>
    <t>Cmentarze</t>
  </si>
  <si>
    <t>Administracja publiczna</t>
  </si>
  <si>
    <t>Urzędy wojewódzkie</t>
  </si>
  <si>
    <t>Bezpieczeństwo publiczne i ochrona przeciwpożarowa</t>
  </si>
  <si>
    <t>Ochotnicze straże pożarne</t>
  </si>
  <si>
    <t>-</t>
  </si>
  <si>
    <t>Różne rozliczenia</t>
  </si>
  <si>
    <t>Oświata i wychowanie</t>
  </si>
  <si>
    <t>Szkoły podstawowe</t>
  </si>
  <si>
    <t>Gimnazja</t>
  </si>
  <si>
    <t>Dodatki mieszkaniowe</t>
  </si>
  <si>
    <t>Zasiłki stałe</t>
  </si>
  <si>
    <t>Ośrodki pomocy społecznej</t>
  </si>
  <si>
    <t>Edukacyjna opieka wychowawcza</t>
  </si>
  <si>
    <t>Pomoc materialna dla uczniów</t>
  </si>
  <si>
    <t>Gospodarka komunalna i ochronna środowiska</t>
  </si>
  <si>
    <t>Gospodarka ściekowa i ochrona wód</t>
  </si>
  <si>
    <t>Gospodarka odpadami</t>
  </si>
  <si>
    <t>WYDATKI OGÓŁEM:</t>
  </si>
  <si>
    <t>Paragraf</t>
  </si>
  <si>
    <t>Nazwa działu, rozdziału, paragrafu</t>
  </si>
  <si>
    <t>010</t>
  </si>
  <si>
    <t>01010</t>
  </si>
  <si>
    <t>01095</t>
  </si>
  <si>
    <t>60016</t>
  </si>
  <si>
    <t>Drogi publiczne i gminne</t>
  </si>
  <si>
    <t>70005</t>
  </si>
  <si>
    <t>63095</t>
  </si>
  <si>
    <t>Turystyka</t>
  </si>
  <si>
    <t>Diałalność usługowa</t>
  </si>
  <si>
    <t>71035</t>
  </si>
  <si>
    <t>75023</t>
  </si>
  <si>
    <t>75101</t>
  </si>
  <si>
    <t>Urzędy naczelnych organów władzy państwowej, kontroli i ochrony prawa oraz sądownictwa</t>
  </si>
  <si>
    <t>Urzędy naczelnych organów władzy państwowej, kontroli i ochrony prawa</t>
  </si>
  <si>
    <t>75412</t>
  </si>
  <si>
    <t>80103</t>
  </si>
  <si>
    <t>Oddziały przedszkolne w szkołach podstawowych</t>
  </si>
  <si>
    <t>80150</t>
  </si>
  <si>
    <t>85213</t>
  </si>
  <si>
    <t>85214</t>
  </si>
  <si>
    <t>90019</t>
  </si>
  <si>
    <t>Wpływy i wydatki związene z gromadzeniem środków z opłat i kar za korzystanie ze środowiska</t>
  </si>
  <si>
    <t>85230</t>
  </si>
  <si>
    <t>85501</t>
  </si>
  <si>
    <t>85502</t>
  </si>
  <si>
    <t>85503</t>
  </si>
  <si>
    <t>Plan 2017 r.</t>
  </si>
  <si>
    <t>Wykonanie 2017 r.</t>
  </si>
  <si>
    <t xml:space="preserve">Dotacje celowe otrzymane z budżetu państwa na realizację zadań bieżących z zakresu administracji rządowej oraz innych zadań zleconych gminie </t>
  </si>
  <si>
    <t>02001</t>
  </si>
  <si>
    <t>Leśnictwo</t>
  </si>
  <si>
    <t>Gospodarka leśna</t>
  </si>
  <si>
    <t>Dochody z najmu i dzierżawy składników majątkowych Skarbu Państwa , jednostek samorządu terytorialnego lub innych jednostek zaliczanych do sektora finansów publicznych oraz umów o podobnym charakterze</t>
  </si>
  <si>
    <t>0750</t>
  </si>
  <si>
    <t>020</t>
  </si>
  <si>
    <t>Dotacje celowe w ramach programów finansowanych z udziałem środków europejskich oraz środków, o których mowa w art..5 ust.1 pkt.3 oraz ust.3 pkt.5 i 6 ustawy lub płatności w ramach budżetu środków europejskich, z wyłączeniem dochodów kwalifikowanych w paragrafie 625</t>
  </si>
  <si>
    <t>Środki na dofinansowanie własnych inwestycji gmin, powiatów (związków gmin, związków powiatowo-gminnych, związków powiatów), samorządów województw, pozyskane z innych źródeł</t>
  </si>
  <si>
    <t>0470</t>
  </si>
  <si>
    <t>0550</t>
  </si>
  <si>
    <t>0690</t>
  </si>
  <si>
    <t>0770</t>
  </si>
  <si>
    <t>0920</t>
  </si>
  <si>
    <t>0940</t>
  </si>
  <si>
    <t>0970</t>
  </si>
  <si>
    <t>Wpływy opłat za zarząd, użytkowanie i użytkowanie wieczyste nieruchomości</t>
  </si>
  <si>
    <t>Wpływy z opłat z tytułu użytkowania wieczystego nieruchomości</t>
  </si>
  <si>
    <t>Wpływy z różnych opłat</t>
  </si>
  <si>
    <t>Wpływy z tytułu odpłatnego nabycia prawa własności oraz prawa użytkowania wieczystego nieruchomości</t>
  </si>
  <si>
    <t>Wpływy z różnych dochodów</t>
  </si>
  <si>
    <t>Pozostałe odsetki</t>
  </si>
  <si>
    <t>73765</t>
  </si>
  <si>
    <t>2020</t>
  </si>
  <si>
    <t xml:space="preserve">Dotacje celowe otrzymane z budżetu państwa na zadania bieżącerealizowane przez gminę na podstawie porozumień z organami administracji rządowej </t>
  </si>
  <si>
    <t>77771</t>
  </si>
  <si>
    <t>2010</t>
  </si>
  <si>
    <t xml:space="preserve">Urzędy gmin </t>
  </si>
  <si>
    <t>0640</t>
  </si>
  <si>
    <t>78073</t>
  </si>
  <si>
    <t>77862</t>
  </si>
  <si>
    <t>83206</t>
  </si>
  <si>
    <t>6290</t>
  </si>
  <si>
    <t>75601</t>
  </si>
  <si>
    <t>76707</t>
  </si>
  <si>
    <t>0350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</si>
  <si>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</si>
  <si>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</si>
  <si>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podatków</t>
  </si>
  <si>
    <t>75615</t>
  </si>
  <si>
    <t>81761</t>
  </si>
  <si>
    <t>0310</t>
  </si>
  <si>
    <t>0320</t>
  </si>
  <si>
    <t>0330</t>
  </si>
  <si>
    <t>0340</t>
  </si>
  <si>
    <t>0500</t>
  </si>
  <si>
    <t>0910</t>
  </si>
  <si>
    <t>2680</t>
  </si>
  <si>
    <t>Wpływy z podatku rolnego, podatku leśnego, podatku od czynności cywilno-prawnych, podatków i opłat lokalnych od osób prawnych i innych jednostek organizacyjnych</t>
  </si>
  <si>
    <t>Podatek rolny</t>
  </si>
  <si>
    <t>Podatek leśny</t>
  </si>
  <si>
    <t>75616</t>
  </si>
  <si>
    <t>0360</t>
  </si>
  <si>
    <t xml:space="preserve">Podatek od środków transportowych </t>
  </si>
  <si>
    <t>Podatek od spadków i darowizn</t>
  </si>
  <si>
    <t>Podatek od czynności cywilno-prawnych</t>
  </si>
  <si>
    <t>Odsetki od nieterminowych wpłat z tytułu podatków i opłat</t>
  </si>
  <si>
    <t>79442</t>
  </si>
  <si>
    <t>75618</t>
  </si>
  <si>
    <t>77854</t>
  </si>
  <si>
    <t>0410</t>
  </si>
  <si>
    <t>0480</t>
  </si>
  <si>
    <t>0590</t>
  </si>
  <si>
    <t>Wpływy z innych opłat stanowiących dochody jednostek samorządu terytorialnego na podstawie ustaw</t>
  </si>
  <si>
    <t>Wpływy z opłaty skarbowej</t>
  </si>
  <si>
    <t>Wpływy z opłat za zezwolenie na sprzedaż alkoholu</t>
  </si>
  <si>
    <t>75621</t>
  </si>
  <si>
    <t>76407</t>
  </si>
  <si>
    <t>0010</t>
  </si>
  <si>
    <t>0020</t>
  </si>
  <si>
    <t>Udziały gmin w podatkach stanowiących dochód budżetu państwa</t>
  </si>
  <si>
    <t>Podatek dochodowy od osób fizycznych</t>
  </si>
  <si>
    <t>Podatek dochodowy od osób prawnych</t>
  </si>
  <si>
    <t>75801</t>
  </si>
  <si>
    <t>79479</t>
  </si>
  <si>
    <t>2920</t>
  </si>
  <si>
    <t>Część oświatowa subwencji ogólnej dla jednostek samorządu terytorialnego</t>
  </si>
  <si>
    <t>Subwencje ogólne z budżetu państwa</t>
  </si>
  <si>
    <t>75807</t>
  </si>
  <si>
    <t>79485</t>
  </si>
  <si>
    <t>Część wyrównawcza subwencji ogólnej dla gmin</t>
  </si>
  <si>
    <t>75814</t>
  </si>
  <si>
    <t>77492</t>
  </si>
  <si>
    <t>0929</t>
  </si>
  <si>
    <t>Różne rozliczenia finansowe</t>
  </si>
  <si>
    <t>75831</t>
  </si>
  <si>
    <t>79509</t>
  </si>
  <si>
    <t>Część równoważąca subwencji ogólnej dla gmin</t>
  </si>
  <si>
    <t>82912</t>
  </si>
  <si>
    <t>2030</t>
  </si>
  <si>
    <t>Dotacje celowe otrzymane z budżetu państwa na realizację własnych zadań bieżących gmin</t>
  </si>
  <si>
    <t>82934</t>
  </si>
  <si>
    <t>82921</t>
  </si>
  <si>
    <t>81744</t>
  </si>
  <si>
    <t>0830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</si>
  <si>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</si>
  <si>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82961</t>
  </si>
  <si>
    <t>Opieka społeczna</t>
  </si>
  <si>
    <t>90105</t>
  </si>
  <si>
    <t>Składki na ubezpieczenie zdrowotne opłacane za osoby pobierające niektóre świadczenia z pomocy społecznej, niektóre świadczenia z pomocy społecznej</t>
  </si>
  <si>
    <t>Dotacje celowe otrzymane z budżetu państwa na reanizację własnych zadań zleconych</t>
  </si>
  <si>
    <t>88096</t>
  </si>
  <si>
    <t>Zasiłki i pomoc w naturze oraz składki na ubezpieczenia społeczne</t>
  </si>
  <si>
    <t>88077</t>
  </si>
  <si>
    <t>88098</t>
  </si>
  <si>
    <t>88101</t>
  </si>
  <si>
    <t>87117</t>
  </si>
  <si>
    <t>88299</t>
  </si>
  <si>
    <t>91326</t>
  </si>
  <si>
    <t>2060</t>
  </si>
  <si>
    <t>2910</t>
  </si>
  <si>
    <t>92247</t>
  </si>
  <si>
    <t>88368</t>
  </si>
  <si>
    <t>8030</t>
  </si>
  <si>
    <t>Wpływy z usług</t>
  </si>
  <si>
    <t>92651</t>
  </si>
  <si>
    <t>0490</t>
  </si>
  <si>
    <t>Wpływy z innych lokalnych opłat pobieranych przez jednostki samorządu terytorialnego na podstawie odrębnych ustaw</t>
  </si>
  <si>
    <t>92009</t>
  </si>
  <si>
    <t>0400</t>
  </si>
  <si>
    <t>Wpływy z rozliczeń/zwrotów z lat ubiegłych</t>
  </si>
  <si>
    <t>Wpływy z tytułu kosztów egzekucyjnych, opłaty komorniczej i kosztów upomnień</t>
  </si>
  <si>
    <t>Pomoc w zakresie dożywiania</t>
  </si>
  <si>
    <t>Rodzina</t>
  </si>
  <si>
    <t>Świadczenie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</si>
  <si>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</si>
  <si>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Wpływy ze zwrotów oraz płatności wykorzystanych niezgodnie z przeznaczeniem lub wykorzystanych z naruszeniem procedur, o których mowa w art. 184 ustawy, pobranych nienależnie lub w nadmiernej wysokości</t>
  </si>
  <si>
    <t>Świadczenia rodzinne, świadczenie z funduszu alimentacyjnego oraz składki na ubezpieczenia emerytalne i rentowe z ubezpieczenia społecznego</t>
  </si>
  <si>
    <t>Dotacje celowe otrzymane z budżetu państwa na realizację zadań bieżących z zakresu administracji rządowej oraz innych zadań zleconych gminie (związkom gmin, związkom powiatowo-gminnym) ustawami</t>
  </si>
  <si>
    <t>Karta Dużej Rodziny</t>
  </si>
  <si>
    <t>Wpływy z opłaty produktowej</t>
  </si>
  <si>
    <t>REALIZACJA DOCHODÓW BUDŻETU GMINY                                                                                                                                                       za I półrocze 2017 roku</t>
  </si>
  <si>
    <t>Załącznik Nr 1 do informacji z realizacji budżetu Gminy za  I półrocze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</si>
</sst>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1" fillId="0" borderId="0" xfId="0" applyFont="1"/>
    <xf numFmtId="0" fontId="10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4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4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4" fontId="5" fillId="0" borderId="2" xfId="0" applyNumberFormat="1" applyFont="1" applyBorder="1" applyAlignment="1">
      <alignment horizontal="right" vertical="center" wrapText="1"/>
    </xf>
    <xf numFmtId="44" fontId="5" fillId="0" borderId="4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zoomScale="112" zoomScaleNormal="112" workbookViewId="0">
      <selection activeCell="D3" sqref="D3"/>
    </sheetView>
  </sheetViews>
  <sheetFormatPr defaultRowHeight="15"/>
  <cols>
    <col min="1" max="1" width="9" style="3"/>
    <col min="2" max="2" width="9.75" style="14" customWidth="1"/>
    <col min="3" max="3" width="9" style="14"/>
    <col min="4" max="4" width="47.375" style="4" customWidth="1"/>
    <col min="5" max="5" width="13.875" style="32" customWidth="1"/>
    <col min="6" max="6" width="14.125" style="33" customWidth="1"/>
    <col min="7" max="7" width="10.125" style="33" customWidth="1"/>
  </cols>
  <sheetData>
    <row r="1" spans="1:7" ht="14.25" customHeight="1">
      <c r="B1" s="8"/>
    </row>
    <row r="2" spans="1:7">
      <c r="B2" s="8"/>
      <c r="F2" s="75" t="s">
        <v>193</v>
      </c>
      <c r="G2" s="75"/>
    </row>
    <row r="3" spans="1:7" ht="14.25" customHeight="1">
      <c r="B3" s="8"/>
      <c r="F3" s="75"/>
      <c r="G3" s="75"/>
    </row>
    <row r="4" spans="1:7" ht="15.75">
      <c r="B4" s="9"/>
      <c r="F4" s="75"/>
      <c r="G4" s="75"/>
    </row>
    <row r="5" spans="1:7" ht="32.25" customHeight="1">
      <c r="A5" s="77" t="s">
        <v>192</v>
      </c>
      <c r="B5" s="77"/>
      <c r="C5" s="77"/>
      <c r="D5" s="77"/>
      <c r="E5" s="77"/>
      <c r="F5" s="77"/>
      <c r="G5" s="77"/>
    </row>
    <row r="6" spans="1:7">
      <c r="B6" s="10"/>
    </row>
    <row r="7" spans="1:7" ht="25.5">
      <c r="A7" s="6" t="s">
        <v>0</v>
      </c>
      <c r="B7" s="11" t="s">
        <v>1</v>
      </c>
      <c r="C7" s="44" t="s">
        <v>31</v>
      </c>
      <c r="D7" s="5" t="s">
        <v>32</v>
      </c>
      <c r="E7" s="17" t="s">
        <v>59</v>
      </c>
      <c r="F7" s="5" t="s">
        <v>60</v>
      </c>
      <c r="G7" s="5" t="s">
        <v>2</v>
      </c>
    </row>
    <row r="8" spans="1:7" ht="26.25" customHeight="1">
      <c r="A8" s="7">
        <v>1</v>
      </c>
      <c r="B8" s="11">
        <v>2</v>
      </c>
      <c r="C8" s="44">
        <v>3</v>
      </c>
      <c r="D8" s="5">
        <v>4</v>
      </c>
      <c r="E8" s="18">
        <v>5</v>
      </c>
      <c r="F8" s="5">
        <v>6</v>
      </c>
      <c r="G8" s="5">
        <v>7</v>
      </c>
    </row>
    <row r="9" spans="1:7" ht="14.25">
      <c r="A9" s="15" t="s">
        <v>33</v>
      </c>
      <c r="B9" s="11"/>
      <c r="C9" s="55"/>
      <c r="D9" s="1" t="s">
        <v>3</v>
      </c>
      <c r="E9" s="26">
        <f>SUM(E10,E12)</f>
        <v>539021.41</v>
      </c>
      <c r="F9" s="26">
        <f>SUM(F10,F12)</f>
        <v>279371.59000000003</v>
      </c>
      <c r="G9" s="27">
        <v>51.83</v>
      </c>
    </row>
    <row r="10" spans="1:7" ht="14.25">
      <c r="A10" s="65"/>
      <c r="B10" s="11" t="s">
        <v>34</v>
      </c>
      <c r="C10" s="44">
        <v>7310</v>
      </c>
      <c r="D10" s="1" t="s">
        <v>4</v>
      </c>
      <c r="E10" s="26">
        <f>SUM(E11)</f>
        <v>259649.82</v>
      </c>
      <c r="F10" s="26">
        <f>SUM(F11)</f>
        <v>0</v>
      </c>
      <c r="G10" s="27" t="s">
        <v>17</v>
      </c>
    </row>
    <row r="11" spans="1:7" ht="38.25">
      <c r="A11" s="67"/>
      <c r="B11" s="39"/>
      <c r="C11" s="55">
        <v>6290</v>
      </c>
      <c r="D11" s="53" t="s">
        <v>69</v>
      </c>
      <c r="E11" s="28">
        <v>259649.82</v>
      </c>
      <c r="F11" s="28">
        <v>0</v>
      </c>
      <c r="G11" s="36" t="s">
        <v>17</v>
      </c>
    </row>
    <row r="12" spans="1:7" ht="14.25">
      <c r="A12" s="67"/>
      <c r="B12" s="11" t="s">
        <v>35</v>
      </c>
      <c r="C12" s="44">
        <v>3115</v>
      </c>
      <c r="D12" s="1" t="s">
        <v>5</v>
      </c>
      <c r="E12" s="26">
        <f>SUM(E13:E13)</f>
        <v>279371.59000000003</v>
      </c>
      <c r="F12" s="26">
        <f>SUM(F13:F13)</f>
        <v>279371.59000000003</v>
      </c>
      <c r="G12" s="27">
        <v>100</v>
      </c>
    </row>
    <row r="13" spans="1:7" ht="38.25">
      <c r="A13" s="67"/>
      <c r="B13" s="39"/>
      <c r="C13" s="57">
        <v>2010</v>
      </c>
      <c r="D13" s="54" t="s">
        <v>61</v>
      </c>
      <c r="E13" s="28">
        <v>279371.59000000003</v>
      </c>
      <c r="F13" s="41">
        <v>279371.59000000003</v>
      </c>
      <c r="G13" s="29">
        <v>100</v>
      </c>
    </row>
    <row r="14" spans="1:7" ht="15" customHeight="1">
      <c r="A14" s="15" t="s">
        <v>67</v>
      </c>
      <c r="B14" s="11"/>
      <c r="C14" s="55"/>
      <c r="D14" s="1" t="s">
        <v>63</v>
      </c>
      <c r="E14" s="26">
        <f>SUM(E15)</f>
        <v>5200</v>
      </c>
      <c r="F14" s="26">
        <f>SUM(F15)</f>
        <v>4312.6000000000004</v>
      </c>
      <c r="G14" s="27">
        <v>82.93</v>
      </c>
    </row>
    <row r="15" spans="1:7" ht="14.25">
      <c r="A15" s="65"/>
      <c r="B15" s="44" t="s">
        <v>62</v>
      </c>
      <c r="C15" s="44"/>
      <c r="D15" s="1" t="s">
        <v>64</v>
      </c>
      <c r="E15" s="26">
        <f>SUM(E16)</f>
        <v>5200</v>
      </c>
      <c r="F15" s="26">
        <f>SUM(F16)</f>
        <v>4312.6000000000004</v>
      </c>
      <c r="G15" s="27">
        <v>82.03</v>
      </c>
    </row>
    <row r="16" spans="1:7" ht="49.5" customHeight="1">
      <c r="A16" s="66"/>
      <c r="B16" s="11"/>
      <c r="C16" s="55" t="s">
        <v>66</v>
      </c>
      <c r="D16" s="76" t="s">
        <v>65</v>
      </c>
      <c r="E16" s="28">
        <v>5200</v>
      </c>
      <c r="F16" s="28">
        <v>4312.6000000000004</v>
      </c>
      <c r="G16" s="29">
        <v>82.93</v>
      </c>
    </row>
    <row r="17" spans="1:7" ht="38.25" hidden="1" customHeight="1">
      <c r="A17" s="38"/>
      <c r="B17" s="44"/>
      <c r="C17" s="55"/>
      <c r="D17" s="76"/>
      <c r="E17" s="41"/>
      <c r="F17" s="41"/>
      <c r="G17" s="42"/>
    </row>
    <row r="18" spans="1:7" ht="14.25">
      <c r="A18" s="16">
        <v>600</v>
      </c>
      <c r="B18" s="11"/>
      <c r="C18" s="55"/>
      <c r="D18" s="60" t="s">
        <v>8</v>
      </c>
      <c r="E18" s="26">
        <f>SUM(E19)</f>
        <v>415125</v>
      </c>
      <c r="F18" s="26">
        <f>SUM(F19)</f>
        <v>0</v>
      </c>
      <c r="G18" s="27" t="s">
        <v>17</v>
      </c>
    </row>
    <row r="19" spans="1:7" ht="14.25">
      <c r="A19" s="67"/>
      <c r="B19" s="11" t="s">
        <v>36</v>
      </c>
      <c r="C19" s="44">
        <v>73114</v>
      </c>
      <c r="D19" s="1" t="s">
        <v>37</v>
      </c>
      <c r="E19" s="26">
        <f>SUM(E20:E21)</f>
        <v>415125</v>
      </c>
      <c r="F19" s="26">
        <f>SUM(F20:F21)</f>
        <v>0</v>
      </c>
      <c r="G19" s="27" t="s">
        <v>17</v>
      </c>
    </row>
    <row r="20" spans="1:7" ht="63.75">
      <c r="A20" s="67"/>
      <c r="B20" s="68"/>
      <c r="C20" s="55">
        <v>6208</v>
      </c>
      <c r="D20" s="43" t="s">
        <v>68</v>
      </c>
      <c r="E20" s="28">
        <v>335125</v>
      </c>
      <c r="F20" s="41">
        <v>0</v>
      </c>
      <c r="G20" s="52" t="s">
        <v>17</v>
      </c>
    </row>
    <row r="21" spans="1:7" ht="38.25">
      <c r="A21" s="67"/>
      <c r="B21" s="69"/>
      <c r="C21" s="55">
        <v>6290</v>
      </c>
      <c r="D21" s="43" t="s">
        <v>69</v>
      </c>
      <c r="E21" s="28">
        <v>80000</v>
      </c>
      <c r="F21" s="28">
        <v>0</v>
      </c>
      <c r="G21" s="52" t="s">
        <v>17</v>
      </c>
    </row>
    <row r="22" spans="1:7" ht="14.25">
      <c r="A22" s="16">
        <v>630</v>
      </c>
      <c r="B22" s="11"/>
      <c r="C22" s="55"/>
      <c r="D22" s="1" t="s">
        <v>40</v>
      </c>
      <c r="E22" s="26">
        <f>SUM(E23)</f>
        <v>127079</v>
      </c>
      <c r="F22" s="26">
        <v>0</v>
      </c>
      <c r="G22" s="27" t="s">
        <v>17</v>
      </c>
    </row>
    <row r="23" spans="1:7" ht="14.25">
      <c r="A23" s="65"/>
      <c r="B23" s="11" t="s">
        <v>39</v>
      </c>
      <c r="C23" s="44">
        <v>69933</v>
      </c>
      <c r="D23" s="1" t="s">
        <v>5</v>
      </c>
      <c r="E23" s="26">
        <f>SUM(E24:E24)</f>
        <v>127079</v>
      </c>
      <c r="F23" s="26">
        <v>0</v>
      </c>
      <c r="G23" s="27" t="s">
        <v>17</v>
      </c>
    </row>
    <row r="24" spans="1:7" ht="63.75">
      <c r="A24" s="67"/>
      <c r="B24" s="39"/>
      <c r="C24" s="55">
        <v>6208</v>
      </c>
      <c r="D24" s="56" t="s">
        <v>68</v>
      </c>
      <c r="E24" s="28">
        <v>127079</v>
      </c>
      <c r="F24" s="28">
        <v>0</v>
      </c>
      <c r="G24" s="27" t="s">
        <v>17</v>
      </c>
    </row>
    <row r="25" spans="1:7" ht="14.25">
      <c r="A25" s="16">
        <v>700</v>
      </c>
      <c r="B25" s="11"/>
      <c r="C25" s="55"/>
      <c r="D25" s="1" t="s">
        <v>9</v>
      </c>
      <c r="E25" s="26">
        <f>SUM(E26)</f>
        <v>1622817.47</v>
      </c>
      <c r="F25" s="26">
        <f>SUM(F26)</f>
        <v>129625.7</v>
      </c>
      <c r="G25" s="27">
        <v>7.99</v>
      </c>
    </row>
    <row r="26" spans="1:7" ht="14.25">
      <c r="A26" s="65"/>
      <c r="B26" s="11" t="s">
        <v>38</v>
      </c>
      <c r="C26" s="44">
        <v>76765</v>
      </c>
      <c r="D26" s="1" t="s">
        <v>10</v>
      </c>
      <c r="E26" s="26">
        <f>SUM(E27:E34)</f>
        <v>1622817.47</v>
      </c>
      <c r="F26" s="26">
        <f>SUM(F27:F34)</f>
        <v>129625.7</v>
      </c>
      <c r="G26" s="27">
        <v>7.99</v>
      </c>
    </row>
    <row r="27" spans="1:7" ht="25.5">
      <c r="A27" s="67"/>
      <c r="B27" s="68"/>
      <c r="C27" s="55" t="s">
        <v>70</v>
      </c>
      <c r="D27" s="43" t="s">
        <v>77</v>
      </c>
      <c r="E27" s="28">
        <v>500</v>
      </c>
      <c r="F27" s="28">
        <v>0</v>
      </c>
      <c r="G27" s="52" t="s">
        <v>17</v>
      </c>
    </row>
    <row r="28" spans="1:7" ht="14.25">
      <c r="A28" s="67"/>
      <c r="B28" s="69"/>
      <c r="C28" s="55" t="s">
        <v>71</v>
      </c>
      <c r="D28" s="43" t="s">
        <v>78</v>
      </c>
      <c r="E28" s="28">
        <v>0</v>
      </c>
      <c r="F28" s="28">
        <v>387.46</v>
      </c>
      <c r="G28" s="52" t="s">
        <v>17</v>
      </c>
    </row>
    <row r="29" spans="1:7" ht="14.25">
      <c r="A29" s="67"/>
      <c r="B29" s="69"/>
      <c r="C29" s="55" t="s">
        <v>72</v>
      </c>
      <c r="D29" s="43" t="s">
        <v>79</v>
      </c>
      <c r="E29" s="28">
        <v>5000</v>
      </c>
      <c r="F29" s="28">
        <v>0</v>
      </c>
      <c r="G29" s="52" t="s">
        <v>17</v>
      </c>
    </row>
    <row r="30" spans="1:7" ht="51">
      <c r="A30" s="67"/>
      <c r="B30" s="69"/>
      <c r="C30" s="55" t="s">
        <v>66</v>
      </c>
      <c r="D30" s="43" t="s">
        <v>65</v>
      </c>
      <c r="E30" s="28">
        <v>240000</v>
      </c>
      <c r="F30" s="28">
        <v>99453.26</v>
      </c>
      <c r="G30" s="29">
        <v>41.44</v>
      </c>
    </row>
    <row r="31" spans="1:7" ht="25.5">
      <c r="A31" s="67"/>
      <c r="B31" s="69"/>
      <c r="C31" s="55" t="s">
        <v>73</v>
      </c>
      <c r="D31" s="43" t="s">
        <v>80</v>
      </c>
      <c r="E31" s="28">
        <v>1327317.47</v>
      </c>
      <c r="F31" s="28">
        <v>0</v>
      </c>
      <c r="G31" s="52" t="s">
        <v>17</v>
      </c>
    </row>
    <row r="32" spans="1:7" ht="14.25">
      <c r="A32" s="67"/>
      <c r="B32" s="69"/>
      <c r="C32" s="55" t="s">
        <v>74</v>
      </c>
      <c r="D32" s="43" t="s">
        <v>82</v>
      </c>
      <c r="E32" s="28">
        <v>0</v>
      </c>
      <c r="F32" s="28">
        <v>137.79</v>
      </c>
      <c r="G32" s="52" t="s">
        <v>17</v>
      </c>
    </row>
    <row r="33" spans="1:7" ht="14.25">
      <c r="A33" s="67"/>
      <c r="B33" s="69"/>
      <c r="C33" s="55" t="s">
        <v>75</v>
      </c>
      <c r="D33" s="53" t="s">
        <v>181</v>
      </c>
      <c r="E33" s="28">
        <v>10000</v>
      </c>
      <c r="F33" s="28">
        <v>0</v>
      </c>
      <c r="G33" s="52" t="s">
        <v>17</v>
      </c>
    </row>
    <row r="34" spans="1:7" ht="14.25">
      <c r="A34" s="67"/>
      <c r="B34" s="69"/>
      <c r="C34" s="55" t="s">
        <v>76</v>
      </c>
      <c r="D34" s="43" t="s">
        <v>81</v>
      </c>
      <c r="E34" s="28">
        <v>40000</v>
      </c>
      <c r="F34" s="28">
        <v>29647.19</v>
      </c>
      <c r="G34" s="36">
        <v>74.12</v>
      </c>
    </row>
    <row r="35" spans="1:7" ht="14.25">
      <c r="A35" s="16">
        <v>710</v>
      </c>
      <c r="B35" s="11"/>
      <c r="C35" s="55"/>
      <c r="D35" s="1" t="s">
        <v>41</v>
      </c>
      <c r="E35" s="26">
        <f>SUM(E36)</f>
        <v>5000</v>
      </c>
      <c r="F35" s="26">
        <f>SUM(F36)</f>
        <v>5000</v>
      </c>
      <c r="G35" s="27">
        <v>100</v>
      </c>
    </row>
    <row r="36" spans="1:7" ht="14.25">
      <c r="A36" s="67"/>
      <c r="B36" s="11" t="s">
        <v>42</v>
      </c>
      <c r="C36" s="44" t="s">
        <v>83</v>
      </c>
      <c r="D36" s="19" t="s">
        <v>12</v>
      </c>
      <c r="E36" s="26">
        <f>SUM(E37)</f>
        <v>5000</v>
      </c>
      <c r="F36" s="26">
        <f>SUM(F37)</f>
        <v>5000</v>
      </c>
      <c r="G36" s="27">
        <v>100</v>
      </c>
    </row>
    <row r="37" spans="1:7" ht="38.25">
      <c r="A37" s="66"/>
      <c r="B37" s="11"/>
      <c r="C37" s="55" t="s">
        <v>84</v>
      </c>
      <c r="D37" s="54" t="s">
        <v>85</v>
      </c>
      <c r="E37" s="28">
        <v>5000</v>
      </c>
      <c r="F37" s="28">
        <v>5000</v>
      </c>
      <c r="G37" s="29">
        <v>100</v>
      </c>
    </row>
    <row r="38" spans="1:7" ht="14.25">
      <c r="A38" s="16">
        <v>750</v>
      </c>
      <c r="B38" s="11"/>
      <c r="C38" s="55"/>
      <c r="D38" s="1" t="s">
        <v>13</v>
      </c>
      <c r="E38" s="26">
        <f>SUM(E39,E41,)</f>
        <v>26408</v>
      </c>
      <c r="F38" s="26">
        <f>SUM(F39,F41,)</f>
        <v>27950.23</v>
      </c>
      <c r="G38" s="27">
        <v>105.84</v>
      </c>
    </row>
    <row r="39" spans="1:7" ht="14.25">
      <c r="A39" s="65"/>
      <c r="B39" s="11">
        <v>75011</v>
      </c>
      <c r="C39" s="44" t="s">
        <v>86</v>
      </c>
      <c r="D39" s="1" t="s">
        <v>14</v>
      </c>
      <c r="E39" s="26">
        <f>SUM(E40)</f>
        <v>23408</v>
      </c>
      <c r="F39" s="26">
        <f>SUM(F40)</f>
        <v>16276</v>
      </c>
      <c r="G39" s="27">
        <v>69.53</v>
      </c>
    </row>
    <row r="40" spans="1:7" ht="14.25">
      <c r="A40" s="67"/>
      <c r="B40" s="39"/>
      <c r="C40" s="55" t="s">
        <v>87</v>
      </c>
      <c r="D40" s="2" t="s">
        <v>6</v>
      </c>
      <c r="E40" s="26">
        <v>23408</v>
      </c>
      <c r="F40" s="26">
        <v>16276</v>
      </c>
      <c r="G40" s="27">
        <v>69.53</v>
      </c>
    </row>
    <row r="41" spans="1:7" ht="14.25">
      <c r="A41" s="67"/>
      <c r="B41" s="11" t="s">
        <v>43</v>
      </c>
      <c r="C41" s="44" t="s">
        <v>90</v>
      </c>
      <c r="D41" s="1" t="s">
        <v>88</v>
      </c>
      <c r="E41" s="26">
        <f>SUM(E42:E44)</f>
        <v>3000</v>
      </c>
      <c r="F41" s="26">
        <f>SUM(F42:F44)</f>
        <v>11674.23</v>
      </c>
      <c r="G41" s="27">
        <v>389.14</v>
      </c>
    </row>
    <row r="42" spans="1:7" ht="25.5">
      <c r="A42" s="67"/>
      <c r="B42" s="68"/>
      <c r="C42" s="55" t="s">
        <v>89</v>
      </c>
      <c r="D42" s="53" t="s">
        <v>182</v>
      </c>
      <c r="E42" s="28">
        <v>2000</v>
      </c>
      <c r="F42" s="28">
        <v>1756.23</v>
      </c>
      <c r="G42" s="36">
        <v>87.81</v>
      </c>
    </row>
    <row r="43" spans="1:7" ht="14.25">
      <c r="A43" s="67"/>
      <c r="B43" s="69"/>
      <c r="C43" s="55" t="s">
        <v>72</v>
      </c>
      <c r="D43" s="43" t="s">
        <v>79</v>
      </c>
      <c r="E43" s="28">
        <v>1000</v>
      </c>
      <c r="F43" s="28">
        <v>418</v>
      </c>
      <c r="G43" s="29">
        <v>41.8</v>
      </c>
    </row>
    <row r="44" spans="1:7" ht="14.25">
      <c r="A44" s="67"/>
      <c r="B44" s="69"/>
      <c r="C44" s="55" t="s">
        <v>76</v>
      </c>
      <c r="D44" s="43" t="s">
        <v>81</v>
      </c>
      <c r="E44" s="28">
        <v>0</v>
      </c>
      <c r="F44" s="28">
        <v>9500</v>
      </c>
      <c r="G44" s="52" t="s">
        <v>17</v>
      </c>
    </row>
    <row r="45" spans="1:7" ht="25.5">
      <c r="A45" s="16">
        <v>751</v>
      </c>
      <c r="B45" s="11"/>
      <c r="C45" s="55"/>
      <c r="D45" s="1" t="s">
        <v>45</v>
      </c>
      <c r="E45" s="26">
        <f>SUM(E46)</f>
        <v>1691</v>
      </c>
      <c r="F45" s="26">
        <f t="shared" ref="F45" si="0">SUM(F46)</f>
        <v>1289</v>
      </c>
      <c r="G45" s="37">
        <v>76.23</v>
      </c>
    </row>
    <row r="46" spans="1:7" ht="25.5">
      <c r="A46" s="65"/>
      <c r="B46" s="11" t="s">
        <v>44</v>
      </c>
      <c r="C46" s="44" t="s">
        <v>91</v>
      </c>
      <c r="D46" s="1" t="s">
        <v>46</v>
      </c>
      <c r="E46" s="26">
        <f>SUM(E47:E47)</f>
        <v>1691</v>
      </c>
      <c r="F46" s="26">
        <f>SUM(F47:F47)</f>
        <v>1289</v>
      </c>
      <c r="G46" s="27">
        <v>76.23</v>
      </c>
    </row>
    <row r="47" spans="1:7" ht="38.25">
      <c r="A47" s="67"/>
      <c r="B47" s="39"/>
      <c r="C47" s="55" t="s">
        <v>87</v>
      </c>
      <c r="D47" s="43" t="s">
        <v>61</v>
      </c>
      <c r="E47" s="28">
        <v>1691</v>
      </c>
      <c r="F47" s="28">
        <v>1289</v>
      </c>
      <c r="G47" s="29">
        <v>76.23</v>
      </c>
    </row>
    <row r="48" spans="1:7" ht="15" customHeight="1">
      <c r="A48" s="16">
        <v>754</v>
      </c>
      <c r="B48" s="11"/>
      <c r="C48" s="55"/>
      <c r="D48" s="1" t="s">
        <v>15</v>
      </c>
      <c r="E48" s="26">
        <f>SUM(E49)</f>
        <v>50000</v>
      </c>
      <c r="F48" s="26">
        <f>SUM(F49)</f>
        <v>1778.75</v>
      </c>
      <c r="G48" s="27">
        <v>3.56</v>
      </c>
    </row>
    <row r="49" spans="1:7" ht="14.25">
      <c r="A49" s="67"/>
      <c r="B49" s="11" t="s">
        <v>47</v>
      </c>
      <c r="C49" s="44" t="s">
        <v>92</v>
      </c>
      <c r="D49" s="1" t="s">
        <v>16</v>
      </c>
      <c r="E49" s="26">
        <f>SUM(E50:E51)</f>
        <v>50000</v>
      </c>
      <c r="F49" s="26">
        <f>SUM(F50:F51)</f>
        <v>1778.75</v>
      </c>
      <c r="G49" s="27">
        <v>3.56</v>
      </c>
    </row>
    <row r="50" spans="1:7" ht="51">
      <c r="A50" s="67"/>
      <c r="B50" s="68"/>
      <c r="C50" s="55" t="s">
        <v>66</v>
      </c>
      <c r="D50" s="43" t="s">
        <v>65</v>
      </c>
      <c r="E50" s="28">
        <v>5000</v>
      </c>
      <c r="F50" s="28">
        <v>1778.75</v>
      </c>
      <c r="G50" s="29">
        <v>35.58</v>
      </c>
    </row>
    <row r="51" spans="1:7" ht="38.25">
      <c r="A51" s="67"/>
      <c r="B51" s="69"/>
      <c r="C51" s="55" t="s">
        <v>93</v>
      </c>
      <c r="D51" s="53" t="s">
        <v>69</v>
      </c>
      <c r="E51" s="28">
        <v>45000</v>
      </c>
      <c r="F51" s="28">
        <v>0</v>
      </c>
      <c r="G51" s="52" t="s">
        <v>17</v>
      </c>
    </row>
    <row r="52" spans="1:7" ht="25.5">
      <c r="A52" s="16">
        <v>756</v>
      </c>
      <c r="B52" s="11"/>
      <c r="C52" s="55"/>
      <c r="D52" s="1" t="s">
        <v>97</v>
      </c>
      <c r="E52" s="26">
        <f>SUM(E53,E55,E63,E71,E75,)</f>
        <v>2660697</v>
      </c>
      <c r="F52" s="26">
        <f>SUM(F53,F55,F63,F71,F75,)</f>
        <v>1368908.4600000002</v>
      </c>
      <c r="G52" s="27">
        <v>41.45</v>
      </c>
    </row>
    <row r="53" spans="1:7" ht="14.25">
      <c r="A53" s="65"/>
      <c r="B53" s="44" t="s">
        <v>94</v>
      </c>
      <c r="C53" s="44" t="s">
        <v>95</v>
      </c>
      <c r="D53" s="1" t="s">
        <v>98</v>
      </c>
      <c r="E53" s="26">
        <f>SUM(E54)</f>
        <v>1500</v>
      </c>
      <c r="F53" s="26">
        <f>SUM(F54:F54)</f>
        <v>846</v>
      </c>
      <c r="G53" s="27">
        <v>56.4</v>
      </c>
    </row>
    <row r="54" spans="1:7" ht="25.5">
      <c r="A54" s="67"/>
      <c r="B54" s="23"/>
      <c r="C54" s="55" t="s">
        <v>96</v>
      </c>
      <c r="D54" s="43" t="s">
        <v>99</v>
      </c>
      <c r="E54" s="28">
        <v>1500</v>
      </c>
      <c r="F54" s="28">
        <v>846</v>
      </c>
      <c r="G54" s="29">
        <v>56.4</v>
      </c>
    </row>
    <row r="55" spans="1:7" ht="38.25">
      <c r="A55" s="67"/>
      <c r="B55" s="40" t="s">
        <v>100</v>
      </c>
      <c r="C55" s="44" t="s">
        <v>101</v>
      </c>
      <c r="D55" s="1" t="s">
        <v>109</v>
      </c>
      <c r="E55" s="26">
        <f>SUM(E56:E62)</f>
        <v>612000</v>
      </c>
      <c r="F55" s="26">
        <f>SUM(F56:F62)</f>
        <v>320388.5</v>
      </c>
      <c r="G55" s="27">
        <v>52.35</v>
      </c>
    </row>
    <row r="56" spans="1:7" ht="14.25">
      <c r="A56" s="67"/>
      <c r="B56" s="68"/>
      <c r="C56" s="55" t="s">
        <v>102</v>
      </c>
      <c r="D56" s="43" t="s">
        <v>11</v>
      </c>
      <c r="E56" s="41">
        <v>368000</v>
      </c>
      <c r="F56" s="41">
        <v>189361.5</v>
      </c>
      <c r="G56" s="42">
        <v>51.46</v>
      </c>
    </row>
    <row r="57" spans="1:7" ht="14.25">
      <c r="A57" s="67"/>
      <c r="B57" s="69"/>
      <c r="C57" s="55" t="s">
        <v>103</v>
      </c>
      <c r="D57" s="43" t="s">
        <v>110</v>
      </c>
      <c r="E57" s="41">
        <v>12000</v>
      </c>
      <c r="F57" s="41">
        <v>7597</v>
      </c>
      <c r="G57" s="42">
        <v>63.31</v>
      </c>
    </row>
    <row r="58" spans="1:7" ht="14.25">
      <c r="A58" s="67"/>
      <c r="B58" s="69"/>
      <c r="C58" s="55" t="s">
        <v>104</v>
      </c>
      <c r="D58" s="43" t="s">
        <v>111</v>
      </c>
      <c r="E58" s="41">
        <v>232000</v>
      </c>
      <c r="F58" s="41">
        <v>116094</v>
      </c>
      <c r="G58" s="42">
        <v>50.04</v>
      </c>
    </row>
    <row r="59" spans="1:7" ht="14.25">
      <c r="A59" s="67"/>
      <c r="B59" s="69"/>
      <c r="C59" s="55" t="s">
        <v>105</v>
      </c>
      <c r="D59" s="43"/>
      <c r="E59" s="41">
        <v>0</v>
      </c>
      <c r="F59" s="41">
        <v>2700</v>
      </c>
      <c r="G59" s="52" t="s">
        <v>17</v>
      </c>
    </row>
    <row r="60" spans="1:7" ht="14.25">
      <c r="A60" s="67"/>
      <c r="B60" s="69"/>
      <c r="C60" s="55" t="s">
        <v>106</v>
      </c>
      <c r="D60" s="43"/>
      <c r="E60" s="41">
        <v>0</v>
      </c>
      <c r="F60" s="41">
        <v>1120</v>
      </c>
      <c r="G60" s="52" t="s">
        <v>17</v>
      </c>
    </row>
    <row r="61" spans="1:7" ht="14.25">
      <c r="A61" s="67"/>
      <c r="B61" s="69"/>
      <c r="C61" s="55" t="s">
        <v>107</v>
      </c>
      <c r="D61" s="43"/>
      <c r="E61" s="41">
        <v>0</v>
      </c>
      <c r="F61" s="41">
        <v>14</v>
      </c>
      <c r="G61" s="52" t="s">
        <v>17</v>
      </c>
    </row>
    <row r="62" spans="1:7" ht="14.25">
      <c r="A62" s="67"/>
      <c r="B62" s="70"/>
      <c r="C62" s="55" t="s">
        <v>108</v>
      </c>
      <c r="D62" s="43"/>
      <c r="E62" s="41">
        <v>0</v>
      </c>
      <c r="F62" s="41">
        <v>3502</v>
      </c>
      <c r="G62" s="52" t="s">
        <v>17</v>
      </c>
    </row>
    <row r="63" spans="1:7" ht="38.25">
      <c r="A63" s="67"/>
      <c r="B63" s="40" t="s">
        <v>112</v>
      </c>
      <c r="C63" s="44" t="s">
        <v>118</v>
      </c>
      <c r="D63" s="1" t="s">
        <v>109</v>
      </c>
      <c r="E63" s="26">
        <f>SUM(E64:E70)</f>
        <v>1092500</v>
      </c>
      <c r="F63" s="26">
        <f>SUM(F64:F70)</f>
        <v>601032.34000000008</v>
      </c>
      <c r="G63" s="27">
        <v>55.01</v>
      </c>
    </row>
    <row r="64" spans="1:7" ht="14.25">
      <c r="A64" s="67"/>
      <c r="B64" s="68"/>
      <c r="C64" s="55" t="s">
        <v>102</v>
      </c>
      <c r="D64" s="43" t="s">
        <v>11</v>
      </c>
      <c r="E64" s="41">
        <v>388000</v>
      </c>
      <c r="F64" s="41">
        <v>211582.67</v>
      </c>
      <c r="G64" s="42">
        <v>54.53</v>
      </c>
    </row>
    <row r="65" spans="1:7" ht="14.25">
      <c r="A65" s="67"/>
      <c r="B65" s="69"/>
      <c r="C65" s="55" t="s">
        <v>103</v>
      </c>
      <c r="D65" s="43" t="s">
        <v>110</v>
      </c>
      <c r="E65" s="41">
        <v>640000</v>
      </c>
      <c r="F65" s="41">
        <v>355398.39</v>
      </c>
      <c r="G65" s="42">
        <v>55.53</v>
      </c>
    </row>
    <row r="66" spans="1:7" ht="14.25">
      <c r="A66" s="67"/>
      <c r="B66" s="69"/>
      <c r="C66" s="55" t="s">
        <v>104</v>
      </c>
      <c r="D66" s="43" t="s">
        <v>111</v>
      </c>
      <c r="E66" s="41">
        <v>23500</v>
      </c>
      <c r="F66" s="41">
        <v>13646.37</v>
      </c>
      <c r="G66" s="42">
        <v>58.07</v>
      </c>
    </row>
    <row r="67" spans="1:7" ht="14.25">
      <c r="A67" s="67"/>
      <c r="B67" s="69"/>
      <c r="C67" s="55" t="s">
        <v>105</v>
      </c>
      <c r="D67" s="43" t="s">
        <v>114</v>
      </c>
      <c r="E67" s="41">
        <v>3000</v>
      </c>
      <c r="F67" s="41">
        <v>1313</v>
      </c>
      <c r="G67" s="42">
        <v>43.77</v>
      </c>
    </row>
    <row r="68" spans="1:7" ht="14.25">
      <c r="A68" s="67"/>
      <c r="B68" s="69"/>
      <c r="C68" s="55" t="s">
        <v>113</v>
      </c>
      <c r="D68" s="43" t="s">
        <v>115</v>
      </c>
      <c r="E68" s="41">
        <v>3000</v>
      </c>
      <c r="F68" s="41">
        <v>2595</v>
      </c>
      <c r="G68" s="42">
        <v>86.5</v>
      </c>
    </row>
    <row r="69" spans="1:7" ht="14.25">
      <c r="A69" s="67"/>
      <c r="B69" s="69"/>
      <c r="C69" s="55" t="s">
        <v>106</v>
      </c>
      <c r="D69" s="43" t="s">
        <v>116</v>
      </c>
      <c r="E69" s="41">
        <v>35000</v>
      </c>
      <c r="F69" s="41">
        <v>14687</v>
      </c>
      <c r="G69" s="42">
        <v>41.96</v>
      </c>
    </row>
    <row r="70" spans="1:7" ht="14.25">
      <c r="A70" s="67"/>
      <c r="B70" s="70"/>
      <c r="C70" s="55" t="s">
        <v>107</v>
      </c>
      <c r="D70" s="43" t="s">
        <v>117</v>
      </c>
      <c r="E70" s="41">
        <v>0</v>
      </c>
      <c r="F70" s="41">
        <v>1809.91</v>
      </c>
      <c r="G70" s="52" t="s">
        <v>17</v>
      </c>
    </row>
    <row r="71" spans="1:7" ht="25.5">
      <c r="A71" s="67"/>
      <c r="B71" s="40" t="s">
        <v>119</v>
      </c>
      <c r="C71" s="44" t="s">
        <v>120</v>
      </c>
      <c r="D71" s="1" t="s">
        <v>124</v>
      </c>
      <c r="E71" s="26">
        <f>SUM(E72:E74)</f>
        <v>37000</v>
      </c>
      <c r="F71" s="26">
        <f>SUM(F72:F74)</f>
        <v>25873.550000000003</v>
      </c>
      <c r="G71" s="27">
        <v>69.930000000000007</v>
      </c>
    </row>
    <row r="72" spans="1:7" ht="14.25">
      <c r="A72" s="67"/>
      <c r="B72" s="68"/>
      <c r="C72" s="55" t="s">
        <v>121</v>
      </c>
      <c r="D72" s="43" t="s">
        <v>125</v>
      </c>
      <c r="E72" s="41">
        <v>15000</v>
      </c>
      <c r="F72" s="41">
        <v>4013</v>
      </c>
      <c r="G72" s="42">
        <v>26.75</v>
      </c>
    </row>
    <row r="73" spans="1:7" ht="14.25">
      <c r="A73" s="67"/>
      <c r="B73" s="69"/>
      <c r="C73" s="55" t="s">
        <v>122</v>
      </c>
      <c r="D73" s="43" t="s">
        <v>126</v>
      </c>
      <c r="E73" s="41">
        <v>22000</v>
      </c>
      <c r="F73" s="41">
        <v>21845.4</v>
      </c>
      <c r="G73" s="42">
        <v>99.3</v>
      </c>
    </row>
    <row r="74" spans="1:7" ht="14.25">
      <c r="A74" s="67"/>
      <c r="B74" s="70"/>
      <c r="C74" s="55" t="s">
        <v>123</v>
      </c>
      <c r="D74" s="43"/>
      <c r="E74" s="41">
        <v>0</v>
      </c>
      <c r="F74" s="41">
        <v>15.15</v>
      </c>
      <c r="G74" s="52" t="s">
        <v>17</v>
      </c>
    </row>
    <row r="75" spans="1:7" ht="14.25">
      <c r="A75" s="67"/>
      <c r="B75" s="40" t="s">
        <v>127</v>
      </c>
      <c r="C75" s="44" t="s">
        <v>128</v>
      </c>
      <c r="D75" s="1" t="s">
        <v>131</v>
      </c>
      <c r="E75" s="26">
        <f>SUM(E76:E77)</f>
        <v>917697</v>
      </c>
      <c r="F75" s="26">
        <f>SUM(F76:F77)</f>
        <v>420768.07</v>
      </c>
      <c r="G75" s="27">
        <v>45.85</v>
      </c>
    </row>
    <row r="76" spans="1:7" ht="14.25">
      <c r="A76" s="67"/>
      <c r="B76" s="68"/>
      <c r="C76" s="55" t="s">
        <v>129</v>
      </c>
      <c r="D76" s="43" t="s">
        <v>132</v>
      </c>
      <c r="E76" s="41">
        <v>917197</v>
      </c>
      <c r="F76" s="41">
        <v>418391</v>
      </c>
      <c r="G76" s="42">
        <v>45.62</v>
      </c>
    </row>
    <row r="77" spans="1:7" ht="14.25">
      <c r="A77" s="66"/>
      <c r="B77" s="70"/>
      <c r="C77" s="55" t="s">
        <v>130</v>
      </c>
      <c r="D77" s="43" t="s">
        <v>133</v>
      </c>
      <c r="E77" s="41">
        <v>500</v>
      </c>
      <c r="F77" s="41">
        <v>2377.0700000000002</v>
      </c>
      <c r="G77" s="42">
        <v>475.41</v>
      </c>
    </row>
    <row r="78" spans="1:7" ht="14.25">
      <c r="A78" s="16">
        <v>758</v>
      </c>
      <c r="B78" s="11"/>
      <c r="C78" s="55"/>
      <c r="D78" s="1" t="s">
        <v>18</v>
      </c>
      <c r="E78" s="26">
        <f>SUM(E85,E83,E81,E79)</f>
        <v>4605478</v>
      </c>
      <c r="F78" s="26">
        <f>SUM(F85,F83,F81,F79)</f>
        <v>2580657.8200000003</v>
      </c>
      <c r="G78" s="27">
        <v>56.03</v>
      </c>
    </row>
    <row r="79" spans="1:7" ht="25.5">
      <c r="A79" s="65"/>
      <c r="B79" s="44" t="s">
        <v>134</v>
      </c>
      <c r="C79" s="44" t="s">
        <v>135</v>
      </c>
      <c r="D79" s="1" t="s">
        <v>137</v>
      </c>
      <c r="E79" s="26">
        <f>SUM(E80)</f>
        <v>2195507</v>
      </c>
      <c r="F79" s="26">
        <f>SUM(F80)</f>
        <v>1351080</v>
      </c>
      <c r="G79" s="27">
        <v>61.54</v>
      </c>
    </row>
    <row r="80" spans="1:7" ht="14.25">
      <c r="A80" s="67"/>
      <c r="B80" s="11"/>
      <c r="C80" s="55" t="s">
        <v>136</v>
      </c>
      <c r="D80" s="43" t="s">
        <v>138</v>
      </c>
      <c r="E80" s="28">
        <v>2195507</v>
      </c>
      <c r="F80" s="28">
        <v>1351080</v>
      </c>
      <c r="G80" s="27">
        <v>61.54</v>
      </c>
    </row>
    <row r="81" spans="1:7" ht="14.25">
      <c r="A81" s="67"/>
      <c r="B81" s="49" t="s">
        <v>139</v>
      </c>
      <c r="C81" s="49" t="s">
        <v>140</v>
      </c>
      <c r="D81" s="1" t="s">
        <v>141</v>
      </c>
      <c r="E81" s="26">
        <f>SUM(E82)</f>
        <v>2259725</v>
      </c>
      <c r="F81" s="26">
        <f>SUM(F82)</f>
        <v>1129860</v>
      </c>
      <c r="G81" s="27">
        <v>50</v>
      </c>
    </row>
    <row r="82" spans="1:7" ht="14.25">
      <c r="A82" s="67"/>
      <c r="B82" s="49"/>
      <c r="C82" s="59" t="s">
        <v>136</v>
      </c>
      <c r="D82" s="53" t="s">
        <v>138</v>
      </c>
      <c r="E82" s="51">
        <v>2259725</v>
      </c>
      <c r="F82" s="51">
        <v>1129860</v>
      </c>
      <c r="G82" s="52">
        <v>50</v>
      </c>
    </row>
    <row r="83" spans="1:7" ht="14.25">
      <c r="A83" s="67"/>
      <c r="B83" s="49" t="s">
        <v>142</v>
      </c>
      <c r="C83" s="49" t="s">
        <v>143</v>
      </c>
      <c r="D83" s="1" t="s">
        <v>145</v>
      </c>
      <c r="E83" s="26">
        <f>SUM(E84)</f>
        <v>3000</v>
      </c>
      <c r="F83" s="26">
        <f>SUM(F84)</f>
        <v>26091.82</v>
      </c>
      <c r="G83" s="27">
        <v>869.73</v>
      </c>
    </row>
    <row r="84" spans="1:7" ht="14.25">
      <c r="A84" s="67"/>
      <c r="B84" s="49"/>
      <c r="C84" s="59" t="s">
        <v>144</v>
      </c>
      <c r="D84" s="53" t="s">
        <v>82</v>
      </c>
      <c r="E84" s="51">
        <v>3000</v>
      </c>
      <c r="F84" s="51">
        <v>26091.82</v>
      </c>
      <c r="G84" s="27">
        <v>869.73</v>
      </c>
    </row>
    <row r="85" spans="1:7" ht="14.25">
      <c r="A85" s="67"/>
      <c r="B85" s="49" t="s">
        <v>146</v>
      </c>
      <c r="C85" s="49" t="s">
        <v>147</v>
      </c>
      <c r="D85" s="1" t="s">
        <v>148</v>
      </c>
      <c r="E85" s="26">
        <f>SUM(E86)</f>
        <v>147246</v>
      </c>
      <c r="F85" s="26">
        <f>SUM(F86)</f>
        <v>73626</v>
      </c>
      <c r="G85" s="27">
        <v>50</v>
      </c>
    </row>
    <row r="86" spans="1:7" ht="14.25">
      <c r="A86" s="66"/>
      <c r="B86" s="49"/>
      <c r="C86" s="59" t="s">
        <v>136</v>
      </c>
      <c r="D86" s="53" t="s">
        <v>138</v>
      </c>
      <c r="E86" s="51">
        <v>147246</v>
      </c>
      <c r="F86" s="51">
        <v>73626</v>
      </c>
      <c r="G86" s="52">
        <v>50</v>
      </c>
    </row>
    <row r="87" spans="1:7" ht="14.25">
      <c r="A87" s="11">
        <v>801</v>
      </c>
      <c r="C87" s="55"/>
      <c r="D87" s="1" t="s">
        <v>19</v>
      </c>
      <c r="E87" s="26">
        <f>SUM(E88,E90,E93,E95,E97,)</f>
        <v>61409.350000000006</v>
      </c>
      <c r="F87" s="26">
        <v>49441.27</v>
      </c>
      <c r="G87" s="27">
        <v>80.510000000000005</v>
      </c>
    </row>
    <row r="88" spans="1:7" ht="14.25">
      <c r="A88" s="65"/>
      <c r="B88" s="11">
        <v>80101</v>
      </c>
      <c r="C88" s="49" t="s">
        <v>149</v>
      </c>
      <c r="D88" s="1" t="s">
        <v>20</v>
      </c>
      <c r="E88" s="26">
        <f>SUM(E89)</f>
        <v>24073.77</v>
      </c>
      <c r="F88" s="26">
        <f>SUM(F89:F89)</f>
        <v>24073.77</v>
      </c>
      <c r="G88" s="27">
        <v>100</v>
      </c>
    </row>
    <row r="89" spans="1:7" ht="39.75" customHeight="1">
      <c r="A89" s="67"/>
      <c r="B89" s="47"/>
      <c r="C89" s="59" t="s">
        <v>87</v>
      </c>
      <c r="D89" s="53" t="s">
        <v>61</v>
      </c>
      <c r="E89" s="28">
        <v>24073.77</v>
      </c>
      <c r="F89" s="51">
        <v>24073.77</v>
      </c>
      <c r="G89" s="29">
        <v>100</v>
      </c>
    </row>
    <row r="90" spans="1:7" ht="14.25">
      <c r="A90" s="67"/>
      <c r="B90" s="12" t="s">
        <v>48</v>
      </c>
      <c r="C90" s="49" t="s">
        <v>152</v>
      </c>
      <c r="D90" s="1" t="s">
        <v>49</v>
      </c>
      <c r="E90" s="26">
        <f>SUM(E91:E91)</f>
        <v>24084</v>
      </c>
      <c r="F90" s="26">
        <f>SUM(F91:F91)</f>
        <v>12042</v>
      </c>
      <c r="G90" s="27">
        <v>50</v>
      </c>
    </row>
    <row r="91" spans="1:7" ht="26.25" customHeight="1">
      <c r="A91" s="67"/>
      <c r="B91" s="47"/>
      <c r="C91" s="59" t="s">
        <v>150</v>
      </c>
      <c r="D91" s="53" t="s">
        <v>151</v>
      </c>
      <c r="E91" s="28">
        <v>24084</v>
      </c>
      <c r="F91" s="28">
        <v>12042</v>
      </c>
      <c r="G91" s="29">
        <v>50</v>
      </c>
    </row>
    <row r="92" spans="1:7" ht="14.25" hidden="1" customHeight="1">
      <c r="A92" s="67"/>
      <c r="B92" s="48"/>
      <c r="C92" s="58"/>
      <c r="D92" s="46"/>
      <c r="E92" s="45"/>
      <c r="F92" s="45"/>
      <c r="G92" s="50"/>
    </row>
    <row r="93" spans="1:7" ht="14.25">
      <c r="A93" s="67"/>
      <c r="B93" s="11">
        <v>80110</v>
      </c>
      <c r="C93" s="49" t="s">
        <v>153</v>
      </c>
      <c r="D93" s="1" t="s">
        <v>21</v>
      </c>
      <c r="E93" s="26">
        <f>SUM(E94:E94)</f>
        <v>11374.65</v>
      </c>
      <c r="F93" s="26">
        <f>SUM(F94)</f>
        <v>11374.65</v>
      </c>
      <c r="G93" s="27">
        <v>100</v>
      </c>
    </row>
    <row r="94" spans="1:7" ht="38.25">
      <c r="A94" s="67"/>
      <c r="B94" s="47"/>
      <c r="C94" s="59" t="s">
        <v>87</v>
      </c>
      <c r="D94" s="53" t="s">
        <v>61</v>
      </c>
      <c r="E94" s="28">
        <v>11374.65</v>
      </c>
      <c r="F94" s="51">
        <v>11374.65</v>
      </c>
      <c r="G94" s="29">
        <v>100</v>
      </c>
    </row>
    <row r="95" spans="1:7" ht="14.25">
      <c r="A95" s="67"/>
      <c r="B95" s="11">
        <v>80113</v>
      </c>
      <c r="C95" s="49" t="s">
        <v>154</v>
      </c>
      <c r="D95" s="1"/>
      <c r="E95" s="26">
        <f>SUM(E96)</f>
        <v>0</v>
      </c>
      <c r="F95" s="26">
        <f>SUM(F96:F96)</f>
        <v>73.92</v>
      </c>
      <c r="G95" s="27" t="s">
        <v>17</v>
      </c>
    </row>
    <row r="96" spans="1:7" ht="14.25">
      <c r="A96" s="67"/>
      <c r="B96" s="47"/>
      <c r="C96" s="59" t="s">
        <v>155</v>
      </c>
      <c r="D96" s="2"/>
      <c r="E96" s="28">
        <v>0</v>
      </c>
      <c r="F96" s="28">
        <v>73.92</v>
      </c>
      <c r="G96" s="52" t="s">
        <v>17</v>
      </c>
    </row>
    <row r="97" spans="1:7" ht="64.5" customHeight="1">
      <c r="A97" s="67"/>
      <c r="B97" s="12" t="s">
        <v>50</v>
      </c>
      <c r="C97" s="49" t="s">
        <v>157</v>
      </c>
      <c r="D97" s="1" t="s">
        <v>156</v>
      </c>
      <c r="E97" s="26">
        <f>SUM(E98:E98)</f>
        <v>1876.93</v>
      </c>
      <c r="F97" s="26">
        <f>SUM(F98:F98)</f>
        <v>1876.93</v>
      </c>
      <c r="G97" s="27">
        <v>100</v>
      </c>
    </row>
    <row r="98" spans="1:7" ht="38.25">
      <c r="A98" s="67"/>
      <c r="B98" s="47"/>
      <c r="C98" s="59" t="s">
        <v>87</v>
      </c>
      <c r="D98" s="53" t="s">
        <v>61</v>
      </c>
      <c r="E98" s="28">
        <v>1876.93</v>
      </c>
      <c r="F98" s="51">
        <v>1876.93</v>
      </c>
      <c r="G98" s="29">
        <v>100</v>
      </c>
    </row>
    <row r="99" spans="1:7" ht="14.25">
      <c r="A99" s="16">
        <v>852</v>
      </c>
      <c r="B99" s="12"/>
      <c r="C99" s="55"/>
      <c r="D99" s="1" t="s">
        <v>158</v>
      </c>
      <c r="E99" s="26">
        <f>SUM(E100,E103,E105,E107,E109,E111,E113,)</f>
        <v>465040</v>
      </c>
      <c r="F99" s="26">
        <f>SUM(F100,F103,F105,F107,F109,F111,F113,)</f>
        <v>287972.09999999998</v>
      </c>
      <c r="G99" s="27">
        <v>61.92</v>
      </c>
    </row>
    <row r="100" spans="1:7" s="20" customFormat="1" ht="52.5" customHeight="1">
      <c r="A100" s="67"/>
      <c r="B100" s="12" t="s">
        <v>51</v>
      </c>
      <c r="C100" s="49" t="s">
        <v>159</v>
      </c>
      <c r="D100" s="1" t="s">
        <v>160</v>
      </c>
      <c r="E100" s="26">
        <f>SUM(E101:E102)</f>
        <v>24097</v>
      </c>
      <c r="F100" s="26">
        <f>SUM(F101:F102)</f>
        <v>10650</v>
      </c>
      <c r="G100" s="27">
        <v>44.2</v>
      </c>
    </row>
    <row r="101" spans="1:7" ht="38.25">
      <c r="A101" s="67"/>
      <c r="B101" s="68"/>
      <c r="C101" s="59" t="s">
        <v>87</v>
      </c>
      <c r="D101" s="53" t="s">
        <v>61</v>
      </c>
      <c r="E101" s="28">
        <v>14369</v>
      </c>
      <c r="F101" s="28">
        <v>6492</v>
      </c>
      <c r="G101" s="29">
        <v>45.18</v>
      </c>
    </row>
    <row r="102" spans="1:7" ht="25.5">
      <c r="A102" s="67"/>
      <c r="B102" s="70"/>
      <c r="C102" s="59" t="s">
        <v>150</v>
      </c>
      <c r="D102" s="53" t="s">
        <v>161</v>
      </c>
      <c r="E102" s="51">
        <v>9728</v>
      </c>
      <c r="F102" s="51">
        <v>4158</v>
      </c>
      <c r="G102" s="52">
        <v>42.74</v>
      </c>
    </row>
    <row r="103" spans="1:7" ht="14.25">
      <c r="A103" s="67"/>
      <c r="B103" s="12" t="s">
        <v>52</v>
      </c>
      <c r="C103" s="49" t="s">
        <v>162</v>
      </c>
      <c r="D103" s="1" t="s">
        <v>163</v>
      </c>
      <c r="E103" s="26">
        <f>SUM(E104)</f>
        <v>234728</v>
      </c>
      <c r="F103" s="26">
        <f>SUM(F104)</f>
        <v>132044</v>
      </c>
      <c r="G103" s="27">
        <v>56.25</v>
      </c>
    </row>
    <row r="104" spans="1:7" ht="25.5">
      <c r="A104" s="67"/>
      <c r="B104" s="11"/>
      <c r="C104" s="59" t="s">
        <v>150</v>
      </c>
      <c r="D104" s="53" t="s">
        <v>161</v>
      </c>
      <c r="E104" s="28">
        <v>234728</v>
      </c>
      <c r="F104" s="28">
        <v>132044</v>
      </c>
      <c r="G104" s="29">
        <v>56.25</v>
      </c>
    </row>
    <row r="105" spans="1:7" ht="14.25">
      <c r="A105" s="67"/>
      <c r="B105" s="11">
        <v>85215</v>
      </c>
      <c r="C105" s="49" t="s">
        <v>164</v>
      </c>
      <c r="D105" s="1" t="s">
        <v>22</v>
      </c>
      <c r="E105" s="26">
        <f>SUM(E106:E106)</f>
        <v>3806</v>
      </c>
      <c r="F105" s="26">
        <f>SUM(F106:F106)</f>
        <v>3737</v>
      </c>
      <c r="G105" s="27">
        <v>98.19</v>
      </c>
    </row>
    <row r="106" spans="1:7" ht="38.25">
      <c r="A106" s="67"/>
      <c r="B106" s="47"/>
      <c r="C106" s="59" t="s">
        <v>87</v>
      </c>
      <c r="D106" s="53" t="s">
        <v>61</v>
      </c>
      <c r="E106" s="28">
        <v>3806</v>
      </c>
      <c r="F106" s="28">
        <v>3737</v>
      </c>
      <c r="G106" s="29">
        <v>98.19</v>
      </c>
    </row>
    <row r="107" spans="1:7" ht="14.25">
      <c r="A107" s="67"/>
      <c r="B107" s="11">
        <v>85216</v>
      </c>
      <c r="C107" s="49" t="s">
        <v>165</v>
      </c>
      <c r="D107" s="1" t="s">
        <v>23</v>
      </c>
      <c r="E107" s="26">
        <f>SUM(E108)</f>
        <v>84181</v>
      </c>
      <c r="F107" s="26">
        <f>SUM(F108)</f>
        <v>56951</v>
      </c>
      <c r="G107" s="27">
        <v>67.650000000000006</v>
      </c>
    </row>
    <row r="108" spans="1:7" ht="25.5">
      <c r="A108" s="67"/>
      <c r="B108" s="11"/>
      <c r="C108" s="59" t="s">
        <v>150</v>
      </c>
      <c r="D108" s="53" t="s">
        <v>161</v>
      </c>
      <c r="E108" s="28">
        <v>84181</v>
      </c>
      <c r="F108" s="28">
        <v>56951</v>
      </c>
      <c r="G108" s="29">
        <v>67.650000000000006</v>
      </c>
    </row>
    <row r="109" spans="1:7" ht="14.25">
      <c r="A109" s="67"/>
      <c r="B109" s="11">
        <v>85219</v>
      </c>
      <c r="C109" s="49" t="s">
        <v>166</v>
      </c>
      <c r="D109" s="1" t="s">
        <v>24</v>
      </c>
      <c r="E109" s="26">
        <f>SUM(E110:E110)</f>
        <v>84228</v>
      </c>
      <c r="F109" s="26">
        <f>SUM(F110:F110)</f>
        <v>45786</v>
      </c>
      <c r="G109" s="27">
        <v>54.36</v>
      </c>
    </row>
    <row r="110" spans="1:7" ht="25.5">
      <c r="A110" s="67"/>
      <c r="B110" s="47"/>
      <c r="C110" s="59" t="s">
        <v>150</v>
      </c>
      <c r="D110" s="53" t="s">
        <v>161</v>
      </c>
      <c r="E110" s="28">
        <v>84228</v>
      </c>
      <c r="F110" s="28">
        <v>45786</v>
      </c>
      <c r="G110" s="36">
        <v>54.36</v>
      </c>
    </row>
    <row r="111" spans="1:7" ht="14.25">
      <c r="A111" s="67"/>
      <c r="B111" s="49" t="s">
        <v>55</v>
      </c>
      <c r="C111" s="49" t="s">
        <v>55</v>
      </c>
      <c r="D111" s="1" t="s">
        <v>183</v>
      </c>
      <c r="E111" s="26">
        <f>SUM(E112:E112)</f>
        <v>34000</v>
      </c>
      <c r="F111" s="26">
        <f>SUM(F112:F112)</f>
        <v>11418</v>
      </c>
      <c r="G111" s="27">
        <v>33.58</v>
      </c>
    </row>
    <row r="112" spans="1:7" ht="25.5">
      <c r="A112" s="67"/>
      <c r="B112" s="47"/>
      <c r="C112" s="59" t="s">
        <v>150</v>
      </c>
      <c r="D112" s="53" t="s">
        <v>161</v>
      </c>
      <c r="E112" s="30">
        <v>34000</v>
      </c>
      <c r="F112" s="30">
        <v>11418</v>
      </c>
      <c r="G112" s="31">
        <v>33.58</v>
      </c>
    </row>
    <row r="113" spans="1:7" ht="14.25">
      <c r="A113" s="67"/>
      <c r="B113" s="11">
        <v>85295</v>
      </c>
      <c r="C113" s="49" t="s">
        <v>167</v>
      </c>
      <c r="D113" s="1" t="s">
        <v>5</v>
      </c>
      <c r="E113" s="26">
        <f>SUM(E114:E114)</f>
        <v>0</v>
      </c>
      <c r="F113" s="26">
        <f>SUM(F114:F114)</f>
        <v>27386.1</v>
      </c>
      <c r="G113" s="27" t="s">
        <v>17</v>
      </c>
    </row>
    <row r="114" spans="1:7" ht="14.25">
      <c r="A114" s="67"/>
      <c r="B114" s="22"/>
      <c r="C114" s="59" t="s">
        <v>76</v>
      </c>
      <c r="D114" s="53" t="s">
        <v>81</v>
      </c>
      <c r="E114" s="28">
        <v>0</v>
      </c>
      <c r="F114" s="28">
        <v>27386.1</v>
      </c>
      <c r="G114" s="52" t="s">
        <v>17</v>
      </c>
    </row>
    <row r="115" spans="1:7" ht="14.25">
      <c r="A115" s="16">
        <v>854</v>
      </c>
      <c r="B115" s="11"/>
      <c r="C115" s="55"/>
      <c r="D115" s="1" t="s">
        <v>25</v>
      </c>
      <c r="E115" s="26">
        <f>SUM(E116)</f>
        <v>61027</v>
      </c>
      <c r="F115" s="26">
        <f>SUM(F116)</f>
        <v>61027</v>
      </c>
      <c r="G115" s="27">
        <v>100</v>
      </c>
    </row>
    <row r="116" spans="1:7" ht="14.25">
      <c r="A116" s="65"/>
      <c r="B116" s="11">
        <v>85415</v>
      </c>
      <c r="C116" s="49" t="s">
        <v>168</v>
      </c>
      <c r="D116" s="1" t="s">
        <v>26</v>
      </c>
      <c r="E116" s="26">
        <f>SUM(E117)</f>
        <v>61027</v>
      </c>
      <c r="F116" s="26">
        <f>SUM(F117)</f>
        <v>61027</v>
      </c>
      <c r="G116" s="27">
        <v>100</v>
      </c>
    </row>
    <row r="117" spans="1:7" ht="25.5">
      <c r="A117" s="66"/>
      <c r="B117" s="11"/>
      <c r="C117" s="59" t="s">
        <v>150</v>
      </c>
      <c r="D117" s="53" t="s">
        <v>161</v>
      </c>
      <c r="E117" s="28">
        <v>61027</v>
      </c>
      <c r="F117" s="28">
        <v>61027</v>
      </c>
      <c r="G117" s="29">
        <v>100</v>
      </c>
    </row>
    <row r="118" spans="1:7" ht="14.25">
      <c r="A118" s="21">
        <v>855</v>
      </c>
      <c r="B118" s="24"/>
      <c r="C118" s="55"/>
      <c r="D118" s="53" t="s">
        <v>184</v>
      </c>
      <c r="E118" s="26">
        <f>SUM(E126,E122,E119)</f>
        <v>3345424</v>
      </c>
      <c r="F118" s="26">
        <f>SUM(F126,F122,F119)</f>
        <v>1886718.0399999998</v>
      </c>
      <c r="G118" s="27">
        <v>56.4</v>
      </c>
    </row>
    <row r="119" spans="1:7" ht="14.25">
      <c r="A119" s="65"/>
      <c r="B119" s="24" t="s">
        <v>56</v>
      </c>
      <c r="C119" s="49" t="s">
        <v>169</v>
      </c>
      <c r="D119" s="1" t="s">
        <v>185</v>
      </c>
      <c r="E119" s="26">
        <f>SUM(E120:E121)</f>
        <v>2015855</v>
      </c>
      <c r="F119" s="26">
        <f>SUM(F120:F121)</f>
        <v>1227798.6299999999</v>
      </c>
      <c r="G119" s="27">
        <v>60.91</v>
      </c>
    </row>
    <row r="120" spans="1:7" ht="53.25" customHeight="1">
      <c r="A120" s="67"/>
      <c r="B120" s="68"/>
      <c r="C120" s="59" t="s">
        <v>170</v>
      </c>
      <c r="D120" s="53" t="s">
        <v>186</v>
      </c>
      <c r="E120" s="30">
        <v>2014355</v>
      </c>
      <c r="F120" s="30">
        <v>1225705</v>
      </c>
      <c r="G120" s="31">
        <v>60.85</v>
      </c>
    </row>
    <row r="121" spans="1:7" ht="51">
      <c r="A121" s="67"/>
      <c r="B121" s="69"/>
      <c r="C121" s="59" t="s">
        <v>171</v>
      </c>
      <c r="D121" s="53" t="s">
        <v>187</v>
      </c>
      <c r="E121" s="30">
        <v>1500</v>
      </c>
      <c r="F121" s="30">
        <v>2093.63</v>
      </c>
      <c r="G121" s="31">
        <v>139.58000000000001</v>
      </c>
    </row>
    <row r="122" spans="1:7" ht="38.25">
      <c r="A122" s="67"/>
      <c r="B122" s="24" t="s">
        <v>57</v>
      </c>
      <c r="C122" s="49" t="s">
        <v>172</v>
      </c>
      <c r="D122" s="1" t="s">
        <v>188</v>
      </c>
      <c r="E122" s="26">
        <f>SUM(E123:E125)</f>
        <v>1329476</v>
      </c>
      <c r="F122" s="26">
        <f>SUM(F123:F125)</f>
        <v>658846.40999999992</v>
      </c>
      <c r="G122" s="27">
        <v>49.56</v>
      </c>
    </row>
    <row r="123" spans="1:7" ht="14.25">
      <c r="A123" s="67"/>
      <c r="B123" s="68"/>
      <c r="C123" s="59" t="s">
        <v>76</v>
      </c>
      <c r="D123" s="25"/>
      <c r="E123" s="30">
        <v>0</v>
      </c>
      <c r="F123" s="30">
        <v>1588.46</v>
      </c>
      <c r="G123" s="52" t="s">
        <v>17</v>
      </c>
    </row>
    <row r="124" spans="1:7" ht="51">
      <c r="A124" s="67"/>
      <c r="B124" s="69"/>
      <c r="C124" s="59" t="s">
        <v>87</v>
      </c>
      <c r="D124" s="53" t="s">
        <v>189</v>
      </c>
      <c r="E124" s="30">
        <v>1327976</v>
      </c>
      <c r="F124" s="30">
        <v>656417</v>
      </c>
      <c r="G124" s="31">
        <v>49.43</v>
      </c>
    </row>
    <row r="125" spans="1:7" ht="51">
      <c r="A125" s="67"/>
      <c r="B125" s="69"/>
      <c r="C125" s="59" t="s">
        <v>171</v>
      </c>
      <c r="D125" s="53" t="s">
        <v>187</v>
      </c>
      <c r="E125" s="30">
        <v>1500</v>
      </c>
      <c r="F125" s="30">
        <v>840.95</v>
      </c>
      <c r="G125" s="31">
        <v>56.06</v>
      </c>
    </row>
    <row r="126" spans="1:7" ht="14.25">
      <c r="A126" s="67"/>
      <c r="B126" s="24" t="s">
        <v>58</v>
      </c>
      <c r="C126" s="49" t="s">
        <v>173</v>
      </c>
      <c r="D126" s="1" t="s">
        <v>190</v>
      </c>
      <c r="E126" s="26">
        <f>SUM(E127)</f>
        <v>93</v>
      </c>
      <c r="F126" s="26">
        <f>SUM(F127)</f>
        <v>73</v>
      </c>
      <c r="G126" s="27">
        <v>78.489999999999995</v>
      </c>
    </row>
    <row r="127" spans="1:7" ht="51">
      <c r="A127" s="67"/>
      <c r="B127" s="24"/>
      <c r="C127" s="59" t="s">
        <v>87</v>
      </c>
      <c r="D127" s="53" t="s">
        <v>187</v>
      </c>
      <c r="E127" s="30">
        <v>93</v>
      </c>
      <c r="F127" s="30">
        <v>73</v>
      </c>
      <c r="G127" s="31">
        <v>78.489999999999995</v>
      </c>
    </row>
    <row r="128" spans="1:7" ht="14.25">
      <c r="A128" s="16">
        <v>900</v>
      </c>
      <c r="B128" s="12"/>
      <c r="C128" s="55"/>
      <c r="D128" s="1" t="s">
        <v>27</v>
      </c>
      <c r="E128" s="26">
        <f>SUM(E136,E132,E129)</f>
        <v>460000</v>
      </c>
      <c r="F128" s="26">
        <f>SUM(F136,F132,F129)</f>
        <v>231646.19000000003</v>
      </c>
      <c r="G128" s="27">
        <v>50.36</v>
      </c>
    </row>
    <row r="129" spans="1:7" ht="14.25">
      <c r="A129" s="65"/>
      <c r="B129" s="11">
        <v>90001</v>
      </c>
      <c r="C129" s="49" t="s">
        <v>176</v>
      </c>
      <c r="D129" s="1" t="s">
        <v>28</v>
      </c>
      <c r="E129" s="26">
        <f>SUM(E130:E131)</f>
        <v>140000</v>
      </c>
      <c r="F129" s="26">
        <f>SUM(F130:F131)</f>
        <v>68769.66</v>
      </c>
      <c r="G129" s="27">
        <v>49.12</v>
      </c>
    </row>
    <row r="130" spans="1:7" ht="14.25">
      <c r="A130" s="67"/>
      <c r="B130" s="68"/>
      <c r="C130" s="59" t="s">
        <v>174</v>
      </c>
      <c r="D130" s="53" t="s">
        <v>175</v>
      </c>
      <c r="E130" s="28">
        <v>140000</v>
      </c>
      <c r="F130" s="28">
        <v>68603.22</v>
      </c>
      <c r="G130" s="29">
        <v>49</v>
      </c>
    </row>
    <row r="131" spans="1:7" ht="14.25">
      <c r="A131" s="67"/>
      <c r="B131" s="69"/>
      <c r="C131" s="59" t="s">
        <v>74</v>
      </c>
      <c r="D131" s="53" t="s">
        <v>82</v>
      </c>
      <c r="E131" s="28">
        <v>0</v>
      </c>
      <c r="F131" s="28">
        <v>166.44</v>
      </c>
      <c r="G131" s="52" t="s">
        <v>17</v>
      </c>
    </row>
    <row r="132" spans="1:7" ht="14.25">
      <c r="A132" s="67"/>
      <c r="B132" s="11">
        <v>90002</v>
      </c>
      <c r="C132" s="44">
        <v>98102</v>
      </c>
      <c r="D132" s="1" t="s">
        <v>29</v>
      </c>
      <c r="E132" s="26">
        <f>SUM(E133:E135)</f>
        <v>310000</v>
      </c>
      <c r="F132" s="26">
        <f>SUM(F133:F135)</f>
        <v>156578.89000000001</v>
      </c>
      <c r="G132" s="27">
        <v>50.51</v>
      </c>
    </row>
    <row r="133" spans="1:7" ht="14.25" customHeight="1">
      <c r="A133" s="67"/>
      <c r="B133" s="68"/>
      <c r="C133" s="73" t="s">
        <v>177</v>
      </c>
      <c r="D133" s="71" t="s">
        <v>178</v>
      </c>
      <c r="E133" s="61">
        <v>310000</v>
      </c>
      <c r="F133" s="61">
        <v>156324.89000000001</v>
      </c>
      <c r="G133" s="63">
        <v>50.43</v>
      </c>
    </row>
    <row r="134" spans="1:7" ht="14.25" customHeight="1">
      <c r="A134" s="67"/>
      <c r="B134" s="69"/>
      <c r="C134" s="74"/>
      <c r="D134" s="72"/>
      <c r="E134" s="62"/>
      <c r="F134" s="62"/>
      <c r="G134" s="64"/>
    </row>
    <row r="135" spans="1:7" ht="14.25">
      <c r="A135" s="67"/>
      <c r="B135" s="70"/>
      <c r="C135" s="59" t="s">
        <v>107</v>
      </c>
      <c r="D135" s="2" t="s">
        <v>7</v>
      </c>
      <c r="E135" s="28">
        <v>0</v>
      </c>
      <c r="F135" s="28">
        <v>254</v>
      </c>
      <c r="G135" s="52" t="s">
        <v>17</v>
      </c>
    </row>
    <row r="136" spans="1:7" ht="27.75" customHeight="1">
      <c r="A136" s="67"/>
      <c r="B136" s="12" t="s">
        <v>53</v>
      </c>
      <c r="C136" s="49" t="s">
        <v>179</v>
      </c>
      <c r="D136" s="1" t="s">
        <v>54</v>
      </c>
      <c r="E136" s="26">
        <f>SUM(E137:E138)</f>
        <v>10000</v>
      </c>
      <c r="F136" s="26">
        <f>SUM(F137:F138)</f>
        <v>6297.64</v>
      </c>
      <c r="G136" s="27">
        <v>62.98</v>
      </c>
    </row>
    <row r="137" spans="1:7" ht="14.25">
      <c r="A137" s="67"/>
      <c r="B137" s="12"/>
      <c r="C137" s="59" t="s">
        <v>180</v>
      </c>
      <c r="D137" s="53" t="s">
        <v>191</v>
      </c>
      <c r="E137" s="28">
        <v>7000</v>
      </c>
      <c r="F137" s="28">
        <v>6297.64</v>
      </c>
      <c r="G137" s="29">
        <v>89.97</v>
      </c>
    </row>
    <row r="138" spans="1:7" ht="14.25">
      <c r="A138" s="67"/>
      <c r="B138" s="34"/>
      <c r="C138" s="59" t="s">
        <v>72</v>
      </c>
      <c r="D138" s="53" t="s">
        <v>79</v>
      </c>
      <c r="E138" s="35">
        <v>3000</v>
      </c>
      <c r="F138" s="35">
        <v>0</v>
      </c>
      <c r="G138" s="52" t="s">
        <v>17</v>
      </c>
    </row>
    <row r="139" spans="1:7" ht="14.25">
      <c r="A139" s="16"/>
      <c r="B139" s="11"/>
      <c r="C139" s="55"/>
      <c r="D139" s="1" t="s">
        <v>30</v>
      </c>
      <c r="E139" s="26">
        <f>SUM(E9,E14,E18,E22,E25,E35,E38,E45,E48,E52,E78,E87,E99,E115,E118,E128,)</f>
        <v>14451417.229999999</v>
      </c>
      <c r="F139" s="26">
        <f>SUM(F9,F14,F18,F22,F25,F35,F38,F45,F48,F52,F78,F87,F99,F115,F118,F128,)</f>
        <v>6915698.75</v>
      </c>
      <c r="G139" s="27">
        <v>47.85</v>
      </c>
    </row>
    <row r="140" spans="1:7">
      <c r="B140" s="13"/>
    </row>
    <row r="143" spans="1:7" ht="36" customHeight="1"/>
    <row r="146" ht="48.75" customHeight="1"/>
    <row r="149" ht="48.75" customHeight="1"/>
    <row r="151" ht="36" customHeight="1"/>
    <row r="153" ht="238.5" customHeight="1"/>
  </sheetData>
  <mergeCells count="37">
    <mergeCell ref="A100:A114"/>
    <mergeCell ref="A79:A86"/>
    <mergeCell ref="B101:B102"/>
    <mergeCell ref="F2:G4"/>
    <mergeCell ref="A88:A98"/>
    <mergeCell ref="D16:D17"/>
    <mergeCell ref="B56:B62"/>
    <mergeCell ref="A5:G5"/>
    <mergeCell ref="B64:B70"/>
    <mergeCell ref="B72:B74"/>
    <mergeCell ref="A53:A77"/>
    <mergeCell ref="B76:B77"/>
    <mergeCell ref="A36:A37"/>
    <mergeCell ref="B42:B44"/>
    <mergeCell ref="A46:A47"/>
    <mergeCell ref="A39:A44"/>
    <mergeCell ref="A49:A51"/>
    <mergeCell ref="B50:B51"/>
    <mergeCell ref="A10:A13"/>
    <mergeCell ref="A15:A16"/>
    <mergeCell ref="B20:B21"/>
    <mergeCell ref="A23:A24"/>
    <mergeCell ref="A26:A34"/>
    <mergeCell ref="B27:B34"/>
    <mergeCell ref="A19:A21"/>
    <mergeCell ref="E133:E134"/>
    <mergeCell ref="F133:F134"/>
    <mergeCell ref="G133:G134"/>
    <mergeCell ref="A116:A117"/>
    <mergeCell ref="A129:A138"/>
    <mergeCell ref="B130:B131"/>
    <mergeCell ref="B120:B121"/>
    <mergeCell ref="B123:B125"/>
    <mergeCell ref="B133:B135"/>
    <mergeCell ref="D133:D134"/>
    <mergeCell ref="C133:C134"/>
    <mergeCell ref="A119:A1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BOZENA_W</cp:lastModifiedBy>
  <cp:lastPrinted>2017-08-18T10:30:36Z</cp:lastPrinted>
  <dcterms:created xsi:type="dcterms:W3CDTF">2017-03-22T08:50:07Z</dcterms:created>
  <dcterms:modified xsi:type="dcterms:W3CDTF">2017-08-18T10:31:09Z</dcterms:modified>
</cp:coreProperties>
</file>