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1480" windowHeight="9492" activeTab="0"/>
  </bookViews>
  <sheets>
    <sheet name="Obrót stada" sheetId="1" r:id="rId1"/>
  </sheets>
  <externalReferences>
    <externalReference r:id="rId4"/>
    <externalReference r:id="rId5"/>
  </externalReferences>
  <definedNames>
    <definedName name="Działalność">'[1]Dane identyfikacyjne'!$F$57:$F$94</definedName>
    <definedName name="LinieKredytowe">'[1]Strona tytułowa'!$CF$18:$CF$27</definedName>
    <definedName name="MiejsceRealizacji">'[1]Dane identyfikacyjne'!$C$44:$C$45</definedName>
    <definedName name="_xlnm.Print_Area" localSheetId="0">'Obrót stada'!$A$8:$P$146</definedName>
    <definedName name="Usługi">'[2]Dane'!$E$100:$E$138</definedName>
    <definedName name="województwo">'[2]Dane'!$C$100:$C$115</definedName>
  </definedNames>
  <calcPr fullCalcOnLoad="1"/>
</workbook>
</file>

<file path=xl/sharedStrings.xml><?xml version="1.0" encoding="utf-8"?>
<sst xmlns="http://schemas.openxmlformats.org/spreadsheetml/2006/main" count="197" uniqueCount="62">
  <si>
    <t>Liczba lat użytkowania loch</t>
  </si>
  <si>
    <t>lata</t>
  </si>
  <si>
    <t>prosiąt w miocie</t>
  </si>
  <si>
    <t>liczba miotów</t>
  </si>
  <si>
    <t>brakowania prosiąt</t>
  </si>
  <si>
    <t>brakowania warchlaków</t>
  </si>
  <si>
    <t xml:space="preserve">OBRÓT STADA </t>
  </si>
  <si>
    <t xml:space="preserve">Rok - </t>
  </si>
  <si>
    <t>Grupa zwierząt 
(wiek)</t>
  </si>
  <si>
    <t>Stan 
początkowy</t>
  </si>
  <si>
    <t>Przychody</t>
  </si>
  <si>
    <t>Rozchody</t>
  </si>
  <si>
    <t>Stan 
końcowy</t>
  </si>
  <si>
    <t>Sztuk
przelotowych</t>
  </si>
  <si>
    <t>Stan
średnioroczy</t>
  </si>
  <si>
    <t>z 
urodzenia</t>
  </si>
  <si>
    <t>z 
przeklasowania</t>
  </si>
  <si>
    <t>z 
zakupu</t>
  </si>
  <si>
    <t>Razem
przychody</t>
  </si>
  <si>
    <t>na 
przeklasowanie</t>
  </si>
  <si>
    <t>sprzedaż</t>
  </si>
  <si>
    <t>padnięcia 
i uboje z
konieczności</t>
  </si>
  <si>
    <t>Razem
rozchody</t>
  </si>
  <si>
    <t>Krowy</t>
  </si>
  <si>
    <t>Jałówki cielne</t>
  </si>
  <si>
    <t>Cielęta do 0,5 r.</t>
  </si>
  <si>
    <t>Buhaje</t>
  </si>
  <si>
    <t>RAZEM</t>
  </si>
  <si>
    <t>X</t>
  </si>
  <si>
    <t>Lochy</t>
  </si>
  <si>
    <t>Prosięta</t>
  </si>
  <si>
    <t>Warchlaki</t>
  </si>
  <si>
    <t>Tuczniki</t>
  </si>
  <si>
    <t>Loszki hodowlane</t>
  </si>
  <si>
    <t>Knurki hodowlane</t>
  </si>
  <si>
    <t>Knury</t>
  </si>
  <si>
    <t>Klacze hodowlane</t>
  </si>
  <si>
    <t>Ogiery licencjonowane</t>
  </si>
  <si>
    <t>Ogierki pow. 1 roku</t>
  </si>
  <si>
    <t>Klacze pow. 1 roku</t>
  </si>
  <si>
    <t>Źrebaki</t>
  </si>
  <si>
    <t>Wałachy</t>
  </si>
  <si>
    <t>Pony</t>
  </si>
  <si>
    <t>Dodatek koncentratów białkowych</t>
  </si>
  <si>
    <t>Straty przy zakiszaniu kukurydzau</t>
  </si>
  <si>
    <t>Przelicznik zielonka / siano</t>
  </si>
  <si>
    <t>padnięcia 
i spożycie</t>
  </si>
  <si>
    <t>Liczba lat użytkowania krów</t>
  </si>
  <si>
    <t>% wycieleń</t>
  </si>
  <si>
    <t>Brakowania młodzieży do 1,5 roku</t>
  </si>
  <si>
    <t>brakowania cieląt do 0,5 roku</t>
  </si>
  <si>
    <t>Jałówki 1,0 - 1,5 r.</t>
  </si>
  <si>
    <t>Jałówki 0,5 - 1,0 r.</t>
  </si>
  <si>
    <t>Byczki 0,5 - 1,0 r.</t>
  </si>
  <si>
    <t>Opasy pow. 1,0 r.</t>
  </si>
  <si>
    <t>Maciorki matki</t>
  </si>
  <si>
    <t>Jagnieta</t>
  </si>
  <si>
    <t>Maciorki hodowlane</t>
  </si>
  <si>
    <t>Tryczki hodowlane</t>
  </si>
  <si>
    <t>Tryki</t>
  </si>
  <si>
    <t>Skopki</t>
  </si>
  <si>
    <t>Średni stan 
z 3 (trzech) 
ostatnich lat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</si>
</sst>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&quot;Tabela - &quot;###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10"/>
      <name val="Arial"/>
      <family val="2"/>
    </font>
    <font>
      <i/>
      <sz val="9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sz val="10"/>
      <name val="Arial CE"/>
      <family val="0"/>
    </font>
    <font>
      <b/>
      <sz val="9"/>
      <color indexed="45"/>
      <name val="Arial Narrow"/>
      <family val="2"/>
    </font>
    <font>
      <sz val="12"/>
      <name val="Arial"/>
      <family val="2"/>
    </font>
    <font>
      <sz val="9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1" fillId="26" borderId="1" applyNumberFormat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10" xfId="64" applyFont="1" applyFill="1" applyBorder="1" applyAlignment="1" applyProtection="1">
      <alignment horizontal="right" vertical="center" indent="1"/>
      <protection locked="0"/>
    </xf>
    <xf numFmtId="3" fontId="3" fillId="0" borderId="11" xfId="64" applyNumberFormat="1" applyFont="1" applyFill="1" applyBorder="1" applyAlignment="1" applyProtection="1">
      <alignment horizontal="right" vertical="center" indent="1"/>
      <protection locked="0"/>
    </xf>
    <xf numFmtId="3" fontId="3" fillId="0" borderId="10" xfId="64" applyNumberFormat="1" applyFont="1" applyFill="1" applyBorder="1" applyAlignment="1" applyProtection="1">
      <alignment horizontal="right" vertical="center" indent="1"/>
      <protection locked="0"/>
    </xf>
    <xf numFmtId="0" fontId="3" fillId="0" borderId="12" xfId="64" applyFont="1" applyFill="1" applyBorder="1" applyAlignment="1" applyProtection="1">
      <alignment horizontal="right" vertical="center" indent="1"/>
      <protection locked="0"/>
    </xf>
    <xf numFmtId="0" fontId="3" fillId="0" borderId="11" xfId="64" applyFont="1" applyFill="1" applyBorder="1" applyAlignment="1" applyProtection="1">
      <alignment horizontal="right" vertical="center" indent="1"/>
      <protection locked="0"/>
    </xf>
    <xf numFmtId="0" fontId="10" fillId="32" borderId="11" xfId="64" applyFont="1" applyFill="1" applyBorder="1" applyAlignment="1" applyProtection="1">
      <alignment horizontal="right" vertical="center" indent="1"/>
      <protection locked="0"/>
    </xf>
    <xf numFmtId="0" fontId="10" fillId="32" borderId="10" xfId="64" applyFont="1" applyFill="1" applyBorder="1" applyAlignment="1" applyProtection="1">
      <alignment horizontal="right" vertical="center" indent="1"/>
      <protection locked="0"/>
    </xf>
    <xf numFmtId="0" fontId="10" fillId="32" borderId="12" xfId="64" applyFont="1" applyFill="1" applyBorder="1" applyAlignment="1" applyProtection="1">
      <alignment horizontal="right" vertical="center" indent="1"/>
      <protection locked="0"/>
    </xf>
    <xf numFmtId="1" fontId="3" fillId="0" borderId="11" xfId="64" applyNumberFormat="1" applyFont="1" applyBorder="1" applyAlignment="1" applyProtection="1">
      <alignment horizontal="right" vertical="center" indent="1"/>
      <protection locked="0"/>
    </xf>
    <xf numFmtId="1" fontId="3" fillId="0" borderId="10" xfId="64" applyNumberFormat="1" applyFont="1" applyBorder="1" applyAlignment="1" applyProtection="1">
      <alignment horizontal="right" vertical="center" indent="1"/>
      <protection locked="0"/>
    </xf>
    <xf numFmtId="1" fontId="3" fillId="0" borderId="11" xfId="64" applyNumberFormat="1" applyFont="1" applyFill="1" applyBorder="1" applyAlignment="1" applyProtection="1">
      <alignment horizontal="right" vertical="center" indent="1"/>
      <protection locked="0"/>
    </xf>
    <xf numFmtId="1" fontId="3" fillId="0" borderId="10" xfId="64" applyNumberFormat="1" applyFont="1" applyFill="1" applyBorder="1" applyAlignment="1" applyProtection="1">
      <alignment horizontal="right" vertical="center" indent="1"/>
      <protection locked="0"/>
    </xf>
    <xf numFmtId="3" fontId="3" fillId="0" borderId="12" xfId="64" applyNumberFormat="1" applyFont="1" applyFill="1" applyBorder="1" applyAlignment="1" applyProtection="1">
      <alignment horizontal="right" vertical="center" indent="1"/>
      <protection locked="0"/>
    </xf>
    <xf numFmtId="0" fontId="3" fillId="0" borderId="0" xfId="64" applyFont="1" applyAlignment="1" applyProtection="1">
      <alignment horizontal="right" indent="1"/>
      <protection/>
    </xf>
    <xf numFmtId="2" fontId="3" fillId="0" borderId="0" xfId="64" applyNumberFormat="1" applyFont="1" applyProtection="1">
      <alignment/>
      <protection/>
    </xf>
    <xf numFmtId="0" fontId="3" fillId="0" borderId="0" xfId="64" applyFont="1" applyProtection="1">
      <alignment/>
      <protection/>
    </xf>
    <xf numFmtId="4" fontId="3" fillId="0" borderId="0" xfId="64" applyNumberFormat="1" applyFont="1" applyProtection="1">
      <alignment/>
      <protection/>
    </xf>
    <xf numFmtId="0" fontId="4" fillId="0" borderId="0" xfId="64" applyFont="1" applyProtection="1">
      <alignment/>
      <protection/>
    </xf>
    <xf numFmtId="0" fontId="5" fillId="0" borderId="0" xfId="64" applyFont="1" applyProtection="1">
      <alignment/>
      <protection/>
    </xf>
    <xf numFmtId="10" fontId="3" fillId="0" borderId="0" xfId="64" applyNumberFormat="1" applyFont="1" applyProtection="1">
      <alignment/>
      <protection/>
    </xf>
    <xf numFmtId="164" fontId="3" fillId="0" borderId="0" xfId="64" applyNumberFormat="1" applyFont="1" applyProtection="1">
      <alignment/>
      <protection/>
    </xf>
    <xf numFmtId="165" fontId="3" fillId="0" borderId="0" xfId="64" applyNumberFormat="1" applyFont="1" applyProtection="1">
      <alignment/>
      <protection/>
    </xf>
    <xf numFmtId="166" fontId="7" fillId="0" borderId="0" xfId="64" applyNumberFormat="1" applyFont="1" applyProtection="1">
      <alignment/>
      <protection/>
    </xf>
    <xf numFmtId="0" fontId="3" fillId="0" borderId="0" xfId="64" applyFont="1" applyFill="1" applyProtection="1">
      <alignment/>
      <protection/>
    </xf>
    <xf numFmtId="0" fontId="8" fillId="0" borderId="0" xfId="64" applyFont="1" applyAlignment="1" applyProtection="1">
      <alignment horizontal="left" indent="1"/>
      <protection/>
    </xf>
    <xf numFmtId="0" fontId="9" fillId="0" borderId="0" xfId="64" applyFont="1" applyAlignment="1" applyProtection="1">
      <alignment horizontal="right"/>
      <protection/>
    </xf>
    <xf numFmtId="0" fontId="10" fillId="0" borderId="0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 vertical="center"/>
      <protection/>
    </xf>
    <xf numFmtId="0" fontId="3" fillId="33" borderId="12" xfId="64" applyFont="1" applyFill="1" applyBorder="1" applyAlignment="1" applyProtection="1">
      <alignment horizontal="center" vertical="center" wrapText="1"/>
      <protection/>
    </xf>
    <xf numFmtId="0" fontId="10" fillId="33" borderId="12" xfId="64" applyFont="1" applyFill="1" applyBorder="1" applyAlignment="1" applyProtection="1">
      <alignment horizontal="center" vertical="center" wrapText="1"/>
      <protection/>
    </xf>
    <xf numFmtId="0" fontId="3" fillId="33" borderId="12" xfId="64" applyFont="1" applyFill="1" applyBorder="1" applyAlignment="1" applyProtection="1">
      <alignment horizontal="center" vertical="center"/>
      <protection/>
    </xf>
    <xf numFmtId="0" fontId="2" fillId="0" borderId="0" xfId="64" applyFill="1" applyBorder="1" applyAlignment="1" applyProtection="1">
      <alignment horizontal="center" vertical="center"/>
      <protection/>
    </xf>
    <xf numFmtId="0" fontId="3" fillId="0" borderId="13" xfId="64" applyFont="1" applyBorder="1" applyAlignment="1" applyProtection="1">
      <alignment horizontal="left" vertical="center" indent="1"/>
      <protection/>
    </xf>
    <xf numFmtId="0" fontId="3" fillId="34" borderId="11" xfId="64" applyFont="1" applyFill="1" applyBorder="1" applyAlignment="1" applyProtection="1">
      <alignment horizontal="right" vertical="center" indent="1"/>
      <protection/>
    </xf>
    <xf numFmtId="3" fontId="10" fillId="35" borderId="11" xfId="64" applyNumberFormat="1" applyFont="1" applyFill="1" applyBorder="1" applyAlignment="1" applyProtection="1">
      <alignment horizontal="right" vertical="center" indent="1"/>
      <protection/>
    </xf>
    <xf numFmtId="3" fontId="10" fillId="32" borderId="11" xfId="64" applyNumberFormat="1" applyFont="1" applyFill="1" applyBorder="1" applyAlignment="1" applyProtection="1">
      <alignment horizontal="right" vertical="center" indent="1"/>
      <protection/>
    </xf>
    <xf numFmtId="4" fontId="10" fillId="35" borderId="11" xfId="64" applyNumberFormat="1" applyFont="1" applyFill="1" applyBorder="1" applyAlignment="1" applyProtection="1">
      <alignment horizontal="right" vertical="center" indent="1"/>
      <protection/>
    </xf>
    <xf numFmtId="4" fontId="10" fillId="35" borderId="14" xfId="64" applyNumberFormat="1" applyFont="1" applyFill="1" applyBorder="1" applyAlignment="1" applyProtection="1">
      <alignment horizontal="right" vertical="center" indent="1"/>
      <protection/>
    </xf>
    <xf numFmtId="4" fontId="10" fillId="0" borderId="0" xfId="64" applyNumberFormat="1" applyFont="1" applyFill="1" applyBorder="1" applyAlignment="1" applyProtection="1">
      <alignment horizontal="right" vertical="center" indent="1"/>
      <protection/>
    </xf>
    <xf numFmtId="0" fontId="3" fillId="0" borderId="0" xfId="64" applyFont="1" applyAlignment="1" applyProtection="1">
      <alignment vertical="center"/>
      <protection/>
    </xf>
    <xf numFmtId="0" fontId="3" fillId="0" borderId="15" xfId="64" applyFont="1" applyBorder="1" applyAlignment="1" applyProtection="1">
      <alignment horizontal="left" vertical="center" indent="1"/>
      <protection/>
    </xf>
    <xf numFmtId="0" fontId="3" fillId="34" borderId="10" xfId="64" applyFont="1" applyFill="1" applyBorder="1" applyAlignment="1" applyProtection="1">
      <alignment horizontal="right" vertical="center" indent="1"/>
      <protection/>
    </xf>
    <xf numFmtId="3" fontId="10" fillId="35" borderId="10" xfId="64" applyNumberFormat="1" applyFont="1" applyFill="1" applyBorder="1" applyAlignment="1" applyProtection="1">
      <alignment horizontal="right" vertical="center" indent="1"/>
      <protection/>
    </xf>
    <xf numFmtId="3" fontId="10" fillId="32" borderId="10" xfId="64" applyNumberFormat="1" applyFont="1" applyFill="1" applyBorder="1" applyAlignment="1" applyProtection="1">
      <alignment horizontal="right" vertical="center" indent="1"/>
      <protection/>
    </xf>
    <xf numFmtId="4" fontId="10" fillId="35" borderId="10" xfId="64" applyNumberFormat="1" applyFont="1" applyFill="1" applyBorder="1" applyAlignment="1" applyProtection="1">
      <alignment horizontal="right" vertical="center" indent="1"/>
      <protection/>
    </xf>
    <xf numFmtId="4" fontId="10" fillId="35" borderId="16" xfId="64" applyNumberFormat="1" applyFont="1" applyFill="1" applyBorder="1" applyAlignment="1" applyProtection="1">
      <alignment horizontal="right" vertical="center" indent="1"/>
      <protection/>
    </xf>
    <xf numFmtId="3" fontId="3" fillId="34" borderId="10" xfId="64" applyNumberFormat="1" applyFont="1" applyFill="1" applyBorder="1" applyAlignment="1" applyProtection="1">
      <alignment horizontal="right" vertical="center" indent="1"/>
      <protection/>
    </xf>
    <xf numFmtId="0" fontId="3" fillId="0" borderId="17" xfId="64" applyFont="1" applyBorder="1" applyAlignment="1" applyProtection="1">
      <alignment horizontal="left" vertical="center" indent="1"/>
      <protection/>
    </xf>
    <xf numFmtId="0" fontId="3" fillId="34" borderId="12" xfId="64" applyFont="1" applyFill="1" applyBorder="1" applyAlignment="1" applyProtection="1">
      <alignment horizontal="right" vertical="center" indent="1"/>
      <protection/>
    </xf>
    <xf numFmtId="3" fontId="10" fillId="35" borderId="12" xfId="64" applyNumberFormat="1" applyFont="1" applyFill="1" applyBorder="1" applyAlignment="1" applyProtection="1">
      <alignment horizontal="right" vertical="center" indent="1"/>
      <protection/>
    </xf>
    <xf numFmtId="3" fontId="3" fillId="36" borderId="12" xfId="64" applyNumberFormat="1" applyFont="1" applyFill="1" applyBorder="1" applyAlignment="1" applyProtection="1">
      <alignment horizontal="right" vertical="center" indent="1"/>
      <protection/>
    </xf>
    <xf numFmtId="3" fontId="10" fillId="32" borderId="12" xfId="64" applyNumberFormat="1" applyFont="1" applyFill="1" applyBorder="1" applyAlignment="1" applyProtection="1">
      <alignment horizontal="right" vertical="center" indent="1"/>
      <protection/>
    </xf>
    <xf numFmtId="4" fontId="10" fillId="35" borderId="12" xfId="64" applyNumberFormat="1" applyFont="1" applyFill="1" applyBorder="1" applyAlignment="1" applyProtection="1">
      <alignment horizontal="right" vertical="center" indent="1"/>
      <protection/>
    </xf>
    <xf numFmtId="4" fontId="10" fillId="35" borderId="18" xfId="64" applyNumberFormat="1" applyFont="1" applyFill="1" applyBorder="1" applyAlignment="1" applyProtection="1">
      <alignment horizontal="right" vertical="center" indent="1"/>
      <protection/>
    </xf>
    <xf numFmtId="0" fontId="3" fillId="0" borderId="0" xfId="64" applyFont="1" applyAlignment="1" applyProtection="1">
      <alignment horizontal="right" vertical="center" indent="1"/>
      <protection/>
    </xf>
    <xf numFmtId="0" fontId="3" fillId="0" borderId="0" xfId="64" applyFont="1" applyFill="1" applyAlignment="1" applyProtection="1">
      <alignment horizontal="right" vertical="center" indent="1"/>
      <protection/>
    </xf>
    <xf numFmtId="0" fontId="10" fillId="4" borderId="19" xfId="64" applyFont="1" applyFill="1" applyBorder="1" applyAlignment="1" applyProtection="1">
      <alignment horizontal="center" vertical="center"/>
      <protection/>
    </xf>
    <xf numFmtId="3" fontId="10" fillId="4" borderId="20" xfId="64" applyNumberFormat="1" applyFont="1" applyFill="1" applyBorder="1" applyAlignment="1" applyProtection="1">
      <alignment horizontal="right" vertical="center" indent="1"/>
      <protection/>
    </xf>
    <xf numFmtId="0" fontId="10" fillId="4" borderId="20" xfId="64" applyFont="1" applyFill="1" applyBorder="1" applyAlignment="1" applyProtection="1">
      <alignment horizontal="right" vertical="center" indent="1"/>
      <protection/>
    </xf>
    <xf numFmtId="0" fontId="10" fillId="4" borderId="20" xfId="64" applyFont="1" applyFill="1" applyBorder="1" applyAlignment="1" applyProtection="1">
      <alignment horizontal="center" vertical="center"/>
      <protection/>
    </xf>
    <xf numFmtId="165" fontId="10" fillId="4" borderId="21" xfId="64" applyNumberFormat="1" applyFont="1" applyFill="1" applyBorder="1" applyAlignment="1" applyProtection="1">
      <alignment horizontal="right" vertical="center" indent="1"/>
      <protection/>
    </xf>
    <xf numFmtId="165" fontId="10" fillId="0" borderId="0" xfId="64" applyNumberFormat="1" applyFont="1" applyFill="1" applyBorder="1" applyAlignment="1" applyProtection="1">
      <alignment horizontal="right" vertical="center" indent="1"/>
      <protection/>
    </xf>
    <xf numFmtId="0" fontId="2" fillId="0" borderId="13" xfId="63" applyFont="1" applyBorder="1" applyAlignment="1" applyProtection="1">
      <alignment horizontal="left" vertical="center" indent="1"/>
      <protection/>
    </xf>
    <xf numFmtId="1" fontId="3" fillId="34" borderId="11" xfId="64" applyNumberFormat="1" applyFont="1" applyFill="1" applyBorder="1" applyAlignment="1" applyProtection="1">
      <alignment horizontal="right" vertical="center" indent="1"/>
      <protection/>
    </xf>
    <xf numFmtId="0" fontId="2" fillId="0" borderId="15" xfId="63" applyFont="1" applyBorder="1" applyAlignment="1" applyProtection="1">
      <alignment horizontal="left" vertical="center" indent="1"/>
      <protection/>
    </xf>
    <xf numFmtId="1" fontId="3" fillId="34" borderId="10" xfId="64" applyNumberFormat="1" applyFont="1" applyFill="1" applyBorder="1" applyAlignment="1" applyProtection="1">
      <alignment horizontal="right" vertical="center" indent="1"/>
      <protection/>
    </xf>
    <xf numFmtId="1" fontId="3" fillId="34" borderId="22" xfId="64" applyNumberFormat="1" applyFont="1" applyFill="1" applyBorder="1" applyAlignment="1" applyProtection="1">
      <alignment horizontal="right" vertical="center" indent="1"/>
      <protection/>
    </xf>
    <xf numFmtId="1" fontId="3" fillId="34" borderId="12" xfId="64" applyNumberFormat="1" applyFont="1" applyFill="1" applyBorder="1" applyAlignment="1" applyProtection="1">
      <alignment horizontal="right" vertical="center" indent="1"/>
      <protection/>
    </xf>
    <xf numFmtId="0" fontId="14" fillId="0" borderId="17" xfId="64" applyFont="1" applyBorder="1" applyAlignment="1" applyProtection="1">
      <alignment horizontal="left" vertical="center" indent="1"/>
      <protection/>
    </xf>
    <xf numFmtId="0" fontId="10" fillId="33" borderId="11" xfId="64" applyFont="1" applyFill="1" applyBorder="1" applyAlignment="1" applyProtection="1">
      <alignment horizontal="center" vertical="center"/>
      <protection/>
    </xf>
    <xf numFmtId="4" fontId="3" fillId="0" borderId="0" xfId="64" applyNumberFormat="1" applyFont="1" applyAlignment="1" applyProtection="1">
      <alignment horizontal="center" vertical="center"/>
      <protection/>
    </xf>
    <xf numFmtId="0" fontId="3" fillId="0" borderId="0" xfId="64" applyFont="1" applyProtection="1">
      <alignment/>
      <protection locked="0"/>
    </xf>
    <xf numFmtId="1" fontId="3" fillId="0" borderId="22" xfId="64" applyNumberFormat="1" applyFont="1" applyFill="1" applyBorder="1" applyAlignment="1" applyProtection="1">
      <alignment horizontal="right" vertical="center" indent="1"/>
      <protection locked="0"/>
    </xf>
    <xf numFmtId="1" fontId="3" fillId="0" borderId="12" xfId="64" applyNumberFormat="1" applyFont="1" applyBorder="1" applyAlignment="1" applyProtection="1">
      <alignment horizontal="right" vertical="center" indent="1"/>
      <protection locked="0"/>
    </xf>
    <xf numFmtId="1" fontId="3" fillId="0" borderId="22" xfId="64" applyNumberFormat="1" applyFont="1" applyBorder="1" applyAlignment="1" applyProtection="1">
      <alignment horizontal="right" vertical="center" indent="1"/>
      <protection locked="0"/>
    </xf>
    <xf numFmtId="0" fontId="10" fillId="32" borderId="22" xfId="64" applyFont="1" applyFill="1" applyBorder="1" applyAlignment="1" applyProtection="1">
      <alignment horizontal="right" vertical="center" indent="1"/>
      <protection locked="0"/>
    </xf>
    <xf numFmtId="1" fontId="3" fillId="36" borderId="11" xfId="64" applyNumberFormat="1" applyFont="1" applyFill="1" applyBorder="1" applyAlignment="1" applyProtection="1">
      <alignment horizontal="right" vertical="center" indent="1"/>
      <protection locked="0"/>
    </xf>
    <xf numFmtId="4" fontId="12" fillId="35" borderId="10" xfId="64" applyNumberFormat="1" applyFont="1" applyFill="1" applyBorder="1" applyAlignment="1" applyProtection="1">
      <alignment horizontal="right" vertical="center" indent="1"/>
      <protection/>
    </xf>
    <xf numFmtId="4" fontId="12" fillId="35" borderId="16" xfId="64" applyNumberFormat="1" applyFont="1" applyFill="1" applyBorder="1" applyAlignment="1" applyProtection="1">
      <alignment horizontal="right" vertical="center" indent="1"/>
      <protection/>
    </xf>
    <xf numFmtId="1" fontId="3" fillId="36" borderId="10" xfId="64" applyNumberFormat="1" applyFont="1" applyFill="1" applyBorder="1" applyAlignment="1" applyProtection="1">
      <alignment horizontal="right" vertical="center" indent="1"/>
      <protection/>
    </xf>
    <xf numFmtId="1" fontId="3" fillId="37" borderId="22" xfId="64" applyNumberFormat="1" applyFont="1" applyFill="1" applyBorder="1" applyAlignment="1" applyProtection="1">
      <alignment horizontal="right" vertical="center" indent="1"/>
      <protection locked="0"/>
    </xf>
    <xf numFmtId="1" fontId="3" fillId="37" borderId="10" xfId="64" applyNumberFormat="1" applyFont="1" applyFill="1" applyBorder="1" applyAlignment="1" applyProtection="1">
      <alignment horizontal="right" vertical="center" indent="1"/>
      <protection locked="0"/>
    </xf>
    <xf numFmtId="1" fontId="3" fillId="36" borderId="11" xfId="64" applyNumberFormat="1" applyFont="1" applyFill="1" applyBorder="1" applyAlignment="1" applyProtection="1">
      <alignment horizontal="right" vertical="center" indent="1"/>
      <protection/>
    </xf>
    <xf numFmtId="1" fontId="3" fillId="36" borderId="22" xfId="64" applyNumberFormat="1" applyFont="1" applyFill="1" applyBorder="1" applyAlignment="1" applyProtection="1">
      <alignment horizontal="right" vertical="center" indent="1"/>
      <protection/>
    </xf>
    <xf numFmtId="0" fontId="2" fillId="0" borderId="17" xfId="63" applyFont="1" applyBorder="1" applyAlignment="1" applyProtection="1">
      <alignment horizontal="left" vertical="center" indent="1"/>
      <protection/>
    </xf>
    <xf numFmtId="4" fontId="12" fillId="35" borderId="18" xfId="64" applyNumberFormat="1" applyFont="1" applyFill="1" applyBorder="1" applyAlignment="1" applyProtection="1">
      <alignment horizontal="right" vertical="center" indent="1"/>
      <protection/>
    </xf>
    <xf numFmtId="1" fontId="3" fillId="36" borderId="12" xfId="64" applyNumberFormat="1" applyFont="1" applyFill="1" applyBorder="1" applyAlignment="1" applyProtection="1">
      <alignment horizontal="right" vertical="center" indent="1"/>
      <protection/>
    </xf>
    <xf numFmtId="4" fontId="10" fillId="35" borderId="22" xfId="64" applyNumberFormat="1" applyFont="1" applyFill="1" applyBorder="1" applyAlignment="1" applyProtection="1">
      <alignment horizontal="right" vertical="center" indent="1"/>
      <protection/>
    </xf>
    <xf numFmtId="4" fontId="12" fillId="35" borderId="23" xfId="64" applyNumberFormat="1" applyFont="1" applyFill="1" applyBorder="1" applyAlignment="1" applyProtection="1">
      <alignment horizontal="right" vertical="center" indent="1"/>
      <protection/>
    </xf>
    <xf numFmtId="4" fontId="10" fillId="10" borderId="24" xfId="64" applyNumberFormat="1" applyFont="1" applyFill="1" applyBorder="1" applyAlignment="1" applyProtection="1">
      <alignment horizontal="right" vertical="center" indent="1"/>
      <protection/>
    </xf>
    <xf numFmtId="4" fontId="10" fillId="10" borderId="25" xfId="64" applyNumberFormat="1" applyFont="1" applyFill="1" applyBorder="1" applyAlignment="1" applyProtection="1">
      <alignment horizontal="right" vertical="center" indent="1"/>
      <protection/>
    </xf>
    <xf numFmtId="4" fontId="10" fillId="10" borderId="26" xfId="64" applyNumberFormat="1" applyFont="1" applyFill="1" applyBorder="1" applyAlignment="1" applyProtection="1">
      <alignment horizontal="right" vertical="center" indent="1"/>
      <protection/>
    </xf>
    <xf numFmtId="0" fontId="9" fillId="0" borderId="0" xfId="64" applyFont="1" applyAlignment="1" applyProtection="1">
      <alignment horizontal="center"/>
      <protection/>
    </xf>
    <xf numFmtId="0" fontId="6" fillId="0" borderId="0" xfId="65" applyAlignment="1" applyProtection="1">
      <alignment horizontal="center"/>
      <protection/>
    </xf>
    <xf numFmtId="0" fontId="10" fillId="33" borderId="13" xfId="64" applyFont="1" applyFill="1" applyBorder="1" applyAlignment="1" applyProtection="1">
      <alignment horizontal="center" vertical="center" wrapText="1"/>
      <protection/>
    </xf>
    <xf numFmtId="0" fontId="8" fillId="33" borderId="17" xfId="64" applyFont="1" applyFill="1" applyBorder="1" applyAlignment="1" applyProtection="1">
      <alignment horizontal="center" vertical="center"/>
      <protection/>
    </xf>
    <xf numFmtId="0" fontId="10" fillId="33" borderId="11" xfId="64" applyFont="1" applyFill="1" applyBorder="1" applyAlignment="1" applyProtection="1">
      <alignment horizontal="center" vertical="center"/>
      <protection/>
    </xf>
    <xf numFmtId="0" fontId="10" fillId="33" borderId="11" xfId="64" applyFont="1" applyFill="1" applyBorder="1" applyAlignment="1" applyProtection="1">
      <alignment horizontal="center" vertical="center" wrapText="1"/>
      <protection/>
    </xf>
    <xf numFmtId="0" fontId="8" fillId="33" borderId="12" xfId="64" applyFont="1" applyFill="1" applyBorder="1" applyAlignment="1" applyProtection="1">
      <alignment horizontal="center" vertical="center"/>
      <protection/>
    </xf>
    <xf numFmtId="0" fontId="9" fillId="0" borderId="0" xfId="64" applyFont="1" applyAlignment="1" applyProtection="1">
      <alignment horizontal="center"/>
      <protection locked="0"/>
    </xf>
    <xf numFmtId="0" fontId="6" fillId="0" borderId="0" xfId="65" applyAlignment="1" applyProtection="1">
      <alignment horizontal="center"/>
      <protection locked="0"/>
    </xf>
    <xf numFmtId="0" fontId="10" fillId="33" borderId="27" xfId="64" applyFont="1" applyFill="1" applyBorder="1" applyAlignment="1" applyProtection="1">
      <alignment horizontal="center" vertical="center" wrapText="1"/>
      <protection/>
    </xf>
    <xf numFmtId="0" fontId="10" fillId="33" borderId="28" xfId="64" applyFont="1" applyFill="1" applyBorder="1" applyAlignment="1" applyProtection="1">
      <alignment horizontal="center" vertical="center" wrapText="1"/>
      <protection/>
    </xf>
    <xf numFmtId="0" fontId="10" fillId="33" borderId="14" xfId="64" applyFont="1" applyFill="1" applyBorder="1" applyAlignment="1" applyProtection="1">
      <alignment horizontal="center" vertical="center" wrapText="1"/>
      <protection/>
    </xf>
    <xf numFmtId="0" fontId="2" fillId="33" borderId="18" xfId="64" applyFill="1" applyBorder="1" applyAlignment="1" applyProtection="1">
      <alignment horizontal="center" vertical="center"/>
      <protection/>
    </xf>
    <xf numFmtId="0" fontId="2" fillId="33" borderId="12" xfId="64" applyFill="1" applyBorder="1" applyAlignment="1" applyProtection="1">
      <alignment horizontal="center" vertical="center"/>
      <protection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" xfId="51"/>
    <cellStyle name="Normalny 2" xfId="52"/>
    <cellStyle name="Normalny 2 2" xfId="53"/>
    <cellStyle name="Normalny 2 3" xfId="54"/>
    <cellStyle name="Normalny 2 4" xfId="55"/>
    <cellStyle name="Normalny 2 5" xfId="56"/>
    <cellStyle name="Normalny 2 6" xfId="57"/>
    <cellStyle name="Normalny 2 7" xfId="58"/>
    <cellStyle name="Normalny 3" xfId="59"/>
    <cellStyle name="Normalny 4" xfId="60"/>
    <cellStyle name="Normalny 5" xfId="61"/>
    <cellStyle name="Normalny 7" xfId="62"/>
    <cellStyle name="Normalny_Arkusz kontrolny obrotu stadem (1)" xfId="63"/>
    <cellStyle name="Normalny_Obrót bydła" xfId="64"/>
    <cellStyle name="Normalny_Plan inwestycyjny - Mitura Karol (v.1.0_nKZ)" xfId="65"/>
    <cellStyle name="Obliczenia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kumenty%20-%2026.04.2006\Biznes%20plany\Wzory%20plan&#243;w%20(12.11.2009)\PLAN_BG&#379;_(v.1.0.A_n...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&#322;atno&#347;ci%20obszarowe\P&#322;atno&#347;ci%20w%202009%20roku\O&#347;wiadczenia\Zlecenie%20i%20o&#347;wiadczenie%20(NOWY-CZYSTY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 identyfikacyjne"/>
      <sheetName val="Strona tytułowa"/>
      <sheetName val="Spis treści"/>
      <sheetName val="1A. Dane (OF)"/>
      <sheetName val="1A1. Dane (OF)"/>
      <sheetName val="1B. Dane (OP)"/>
      <sheetName val="2. Opis inwestycji"/>
      <sheetName val="3B. Opis zakładu przetwór."/>
      <sheetName val="4B. Opis działalności ZP"/>
      <sheetName val="3A. Opis gospodarstwa"/>
      <sheetName val="4A. Opis działalności GR"/>
      <sheetName val="5. Plan finansowania"/>
      <sheetName val="6. Sprzedaż pr. roślinnej"/>
      <sheetName val="7. Sprzedaż pr. zwierzęcej"/>
      <sheetName val="8. Koszty bezpośr. i pośrednie"/>
      <sheetName val="9. Rachunek wyników"/>
      <sheetName val="10. Przepływy pieniężne"/>
      <sheetName val="11. Bilans + wskaźniki"/>
      <sheetName val="O wnioskodawcy"/>
      <sheetName val="Oświadczenie - załącznik 29"/>
      <sheetName val="Informacja o przedsięwzięciu"/>
      <sheetName val="Wniosek kredytowy"/>
      <sheetName val="12. Załącznik 2"/>
      <sheetName val="Dane bazowe"/>
      <sheetName val="Zasoby ziemi"/>
      <sheetName val="Naliczenie powierzchni gruntu"/>
      <sheetName val="Produkcja roślinna"/>
      <sheetName val="Produkcja zwierzęca"/>
      <sheetName val="Kredyt (D) - 1"/>
      <sheetName val="Kredyt (D) - 2"/>
      <sheetName val="Kredyt (D) - 3"/>
      <sheetName val="Kredyt (D) - 4"/>
      <sheetName val="Kredyt (D) - 5"/>
      <sheetName val="Kredyt (D) - 6"/>
      <sheetName val="Kredyt (D) - 7"/>
      <sheetName val="Kredyt (D) - 8"/>
      <sheetName val="Kredyt (D) - 9"/>
      <sheetName val="Kredyt (D) - 10"/>
      <sheetName val="Kredyt (D) - 11"/>
      <sheetName val="Kredyt (K) - 1"/>
      <sheetName val="Kredyt (K) - 2"/>
      <sheetName val="Kredyt (K) - 3"/>
      <sheetName val="Kredyt (K) - 6"/>
      <sheetName val="Syntet. zestaw. kredytów"/>
      <sheetName val="Kredyty"/>
      <sheetName val="Przepływy pieniężne 2005-2008"/>
      <sheetName val="Rachunek wyników 2005-2008"/>
      <sheetName val="Rachunek wyników 2009-2020"/>
      <sheetName val="Przepływy pieniężne 2006-2016"/>
      <sheetName val="Bilans majątkowy - uproszczony"/>
      <sheetName val="Amortyzacja"/>
      <sheetName val="Wskaźniki"/>
      <sheetName val="Ocena efektywności"/>
      <sheetName val="Arkusz1 (2)"/>
      <sheetName val="IRR"/>
    </sheetNames>
    <sheetDataSet>
      <sheetData sheetId="0">
        <row r="44">
          <cell r="C44" t="str">
            <v>W gospodarstwie rolnym</v>
          </cell>
        </row>
        <row r="45">
          <cell r="C45" t="str">
            <v>W dziale specjalnym produkcji rolnej</v>
          </cell>
        </row>
        <row r="57">
          <cell r="F57" t="str">
            <v>01.11.A - Uprawa zbóż </v>
          </cell>
        </row>
        <row r="58">
          <cell r="F58" t="str">
            <v>01.11.B - Uprawa ziemniaków, korzeni i bulw o dużej zawartości skrobii i inuliny</v>
          </cell>
        </row>
        <row r="59">
          <cell r="F59" t="str">
            <v>01.11.C - Uprawa roślin przemysłowych i inne uprawy rolne, gdzie indziej nie sklasyfikowane</v>
          </cell>
        </row>
        <row r="60">
          <cell r="F60" t="str">
            <v>01.12.A - Uprawa warzyw</v>
          </cell>
        </row>
        <row r="61">
          <cell r="F61" t="str">
            <v>01.12.B - Uprawa grzybów, ozdobnych roślin ogrodniczych; szkółkarstwo roślin sadowniczych, krzewów owocowych i ozdobnych, drzew ozdobnych</v>
          </cell>
        </row>
        <row r="62">
          <cell r="F62" t="str">
            <v>01.13.Z - Uprawa owoców, orzechów oraz uprawa roślin wykorzystywanych do produkcji napojów i przypraw</v>
          </cell>
        </row>
        <row r="63">
          <cell r="F63" t="str">
            <v>01.21.Z - Chów i hodowla bydła</v>
          </cell>
        </row>
        <row r="64">
          <cell r="F64" t="str">
            <v>01.22.Z - Chów i hodowla owiec, kóz, koni</v>
          </cell>
        </row>
        <row r="65">
          <cell r="F65" t="str">
            <v>01.23.Z  - Chów i hodowla trzody chlewnej</v>
          </cell>
        </row>
        <row r="66">
          <cell r="F66" t="str">
            <v>01.24.Z  - Chów i hodowla drobiu</v>
          </cell>
        </row>
        <row r="67">
          <cell r="F67" t="str">
            <v>01.25.Z  - Chów i hodowla zwierząt pozostałych</v>
          </cell>
        </row>
        <row r="68">
          <cell r="F68" t="str">
            <v>01.30.Z - Uprawy rolne połączone z chowem zwierząt (działalność mieszana)</v>
          </cell>
        </row>
        <row r="69">
          <cell r="F69" t="str">
            <v>15.11.Z - Produkcja mięsa, z wyjątkiem drobiowego i króliczego</v>
          </cell>
        </row>
        <row r="70">
          <cell r="F70" t="str">
            <v>15.12.Z - Produkcja mięsa drobiowego i króliczego</v>
          </cell>
        </row>
        <row r="71">
          <cell r="F71" t="str">
            <v>15.13.A - Produkcja konserw, przetworów z mięsa, z podrobów mięsnych i z krwi</v>
          </cell>
        </row>
        <row r="72">
          <cell r="F72" t="str">
            <v>15.31.Z - Przetwórstwo ziemniaków</v>
          </cell>
        </row>
        <row r="73">
          <cell r="F73" t="str">
            <v>15.32.Z - Produkcja soków z owoców i warzyw</v>
          </cell>
        </row>
        <row r="74">
          <cell r="F74" t="str">
            <v>15.33.A - Przetwórstwo owoców i warzyw, gdzie indziej nie sklasyfikowane</v>
          </cell>
        </row>
        <row r="75">
          <cell r="F75" t="str">
            <v>15.41.Z - Produkcja nie oczyszczonych olejów i tłuszczów</v>
          </cell>
        </row>
        <row r="76">
          <cell r="F76" t="str">
            <v>15.42.Z - Produkcja rafinowanych olejów i tłuszczów</v>
          </cell>
        </row>
        <row r="77">
          <cell r="F77" t="str">
            <v>15.43.Z - Produkcja margaryny i podobnych tłuszczów jadalnych</v>
          </cell>
        </row>
        <row r="78">
          <cell r="F78" t="str">
            <v>15.51.Z - Przetwórstwo mleka i wyrób serów</v>
          </cell>
        </row>
        <row r="79">
          <cell r="F79" t="str">
            <v>15.62.Z - Wytwarzanie skrobi i produktów skrobiowych</v>
          </cell>
        </row>
        <row r="80">
          <cell r="F80" t="str">
            <v>15.71.Z - Produkcja pasz dla zwierząt gospodarskich</v>
          </cell>
        </row>
        <row r="81">
          <cell r="F81" t="str">
            <v>15.83.Z - Produkcja cukru</v>
          </cell>
        </row>
        <row r="82">
          <cell r="F82" t="str">
            <v>15.94.Z - Produkcja jabłecznika i win owocowych</v>
          </cell>
        </row>
        <row r="83">
          <cell r="F83" t="str">
            <v>24.14.Z - Produkcja chemikaliów organicznych podstawowych pozostałych</v>
          </cell>
        </row>
        <row r="84">
          <cell r="F84" t="str">
            <v>51.19.Z - Działalność agentów specjalizujących się w sprzedaży określonego towaru lub określonej grupy towarów, gdzie indziej nie sklasyfikowana</v>
          </cell>
        </row>
        <row r="85">
          <cell r="F85" t="str">
            <v>90.00.A - Wywóz śmieci i odpadów</v>
          </cell>
        </row>
        <row r="86">
          <cell r="F86" t="str">
            <v>90.00.B - Unieszkodliwianie odpadów </v>
          </cell>
        </row>
        <row r="87">
          <cell r="F87" t="str">
            <v>1.ds - Uprawy w szklarniach ogrzewanych i nie ogrzewanych powyżej 25 m2 </v>
          </cell>
        </row>
        <row r="88">
          <cell r="F88" t="str">
            <v>2.ds - Uprawy w tunelach foliowych ogrzewanych powyżej 50 m2</v>
          </cell>
        </row>
        <row r="89">
          <cell r="F89" t="str">
            <v>3.ds - Uprawy grzybów i ich grzybni (w tym produkcja podłoża z wsianą grzybnią) o powierzchni uprawowej powyżej 25 m2</v>
          </cell>
        </row>
        <row r="90">
          <cell r="F90" t="str">
            <v>4.ds - Uprawy roślin “in vitro”</v>
          </cell>
        </row>
        <row r="91">
          <cell r="F91" t="str">
            <v>5.ds - Drób nieśny powyżej 80 szt. lub rzeźny powyżej 100 szt. oraz wylęgarnie drobiu.</v>
          </cell>
        </row>
        <row r="92">
          <cell r="F92" t="str">
            <v>6.ds - Owady użytkowe.</v>
          </cell>
        </row>
        <row r="93">
          <cell r="F93" t="str">
            <v>7.ds - Zwierzęta futerkowe.</v>
          </cell>
        </row>
        <row r="94">
          <cell r="F94" t="str">
            <v>8.ds - Hodowla i chów innych zwierząt poza gospodarstwem rolnym.</v>
          </cell>
        </row>
      </sheetData>
      <sheetData sheetId="1">
        <row r="18">
          <cell r="CF18" t="str">
            <v>Kredyt inwestycyjny z dopłatą ARiMR na realizacje inwestycji w gospodarstwach rolnych, działach specjalnych produkcji rolnej i przetwórstwie produktów rolnych (symbol nIP)</v>
          </cell>
        </row>
        <row r="19">
          <cell r="CF19" t="str">
            <v>Kredyt inwestycyjny z dopłatą ARiMR na zakup gruntów rolnych (symbol nKZ)</v>
          </cell>
        </row>
        <row r="20">
          <cell r="CF20" t="str">
            <v>Kredyt inwestycyjny z dopłatą ARiMR na utworzenie lub urządzenie gospodarstw rolnych przez osoby, które nie ukończyły 40 roku życia (symbol nMR)</v>
          </cell>
        </row>
        <row r="21">
          <cell r="CF21" t="str">
            <v>Kredyt inwestycyjny z dopłatą ARiMR na realizacje inwestycji w gospodarstwach rolnych w zakresie nowych technologii produkcji w rolnctwie zapewniających wysoka jakość produktu</v>
          </cell>
        </row>
        <row r="22">
          <cell r="CF22" t="str">
            <v>Kredyt inwestycyjny z dopłatą ARiMR na utworzenie lub urzadzenie gospodarstwa rolnego w ramach realizacji, zaakceptowanego przez ministra właściwefo do spraw rozwoju wsi i ministra właściwego do spraw finansów publicznych programu osadnictwa rolniczego na</v>
          </cell>
        </row>
        <row r="23">
          <cell r="CF23" t="str">
            <v>Kredyt inwestycyjny z dopłattą ARiMR na realizację inwestycji w rolnictwie i przetwórstwie produktów rolnych przez grupy producentów rolnych utworzone na podstawie ustawy z dnia 15 września 2000 r. o grupach producentów rolnych i ich związkach oraz zmiani</v>
          </cell>
        </row>
        <row r="24">
          <cell r="CF24" t="str">
            <v>Kredyt inwestycyjny z dopłatą ARiMR na zakup nieruchomości rolnych przeznaczonych na utworzenie lub powiekszenie gospodarstwa rodzinnego w rozumieniu ustawy z dnia 11 kwietnia 2003 r. o kształtowaniu ustroju rolnego (symbol nGR)</v>
          </cell>
        </row>
        <row r="27">
          <cell r="CF27" t="str">
            <v>Kredyt pomostowy przy działaniu "Modernizacja gospodrstw rolnych" w Progranie Rozwoju obszarów Wiejskich na lata 2007-2013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Zlecenie"/>
      <sheetName val="Oświadczenie"/>
      <sheetName val="Arkusz1"/>
      <sheetName val="Zlecenie (2)"/>
      <sheetName val="Oświadczenie (2)"/>
    </sheetNames>
    <sheetDataSet>
      <sheetData sheetId="0">
        <row r="100">
          <cell r="C100" t="str">
            <v>dolnośląskie</v>
          </cell>
          <cell r="E100" t="str">
            <v>X.1. Raport z kwartalnych przepływów pieniężnych w rachunkowości PORR</v>
          </cell>
        </row>
        <row r="101">
          <cell r="C101" t="str">
            <v>kujawsko-pomorskie</v>
          </cell>
          <cell r="E101" t="str">
            <v>X.2.A. Sporzadzenie opracowania oceny możliwości inwestycyjnych pod kredyt do 50.000,00 zł</v>
          </cell>
        </row>
        <row r="102">
          <cell r="C102" t="str">
            <v>lubelskie</v>
          </cell>
          <cell r="E102" t="str">
            <v>X.2.B. Sporzadzenie opracowania oceny możliwości inwestycyjnych pod kredyt od 50.001,00 do 150.000,00 zł</v>
          </cell>
        </row>
        <row r="103">
          <cell r="C103" t="str">
            <v>lubuskie</v>
          </cell>
          <cell r="E103" t="str">
            <v>X.2.C. Sporzadzenie opracowania oceny możliwości inwestycyjnych pod kredyt od 150.001,00 do 1.000.000,00 zł</v>
          </cell>
        </row>
        <row r="104">
          <cell r="C104" t="str">
            <v>łódzkie</v>
          </cell>
          <cell r="E104" t="str">
            <v>X.2.D. Sporzadzenie opracowania oceny możliwości inwestycyjnych pod kredyt powyżej 1.000.000,00 zł</v>
          </cell>
        </row>
        <row r="105">
          <cell r="C105" t="str">
            <v>małopolskie</v>
          </cell>
          <cell r="E105" t="str">
            <v>X.2.E. Sporzadzenie opracowania oceny możliwości inwestycyjnych dla działalności pozarolniczej</v>
          </cell>
        </row>
        <row r="106">
          <cell r="C106" t="str">
            <v>mazowieckie</v>
          </cell>
          <cell r="E106" t="str">
            <v>X.3. Sporządzenie analizy / opracowania ekonomicznej(go) / finansowej(go)</v>
          </cell>
        </row>
        <row r="107">
          <cell r="C107" t="str">
            <v>opolskie</v>
          </cell>
          <cell r="E107" t="str">
            <v>X.4. Wypełnienie wniosku kredytowego</v>
          </cell>
        </row>
        <row r="108">
          <cell r="C108" t="str">
            <v>podkarpackie</v>
          </cell>
          <cell r="E108" t="str">
            <v>X.5. Pomoc w prowadzeniu korespondencji urzędowej</v>
          </cell>
        </row>
        <row r="109">
          <cell r="C109" t="str">
            <v>podlaskie</v>
          </cell>
          <cell r="E109" t="str">
            <v>X.6. Sprządzenie kalkulacji rolniczych</v>
          </cell>
        </row>
        <row r="110">
          <cell r="C110" t="str">
            <v>pomorskie</v>
          </cell>
          <cell r="E110" t="str">
            <v>X.7. Ankietowanie</v>
          </cell>
        </row>
        <row r="111">
          <cell r="C111" t="str">
            <v>śląskie</v>
          </cell>
          <cell r="E111" t="str">
            <v>X.8. Wycenę opłacalności produkcji rolniczej dla potrzeb innych podmiotów</v>
          </cell>
        </row>
        <row r="112">
          <cell r="C112" t="str">
            <v>świętokrzyskie</v>
          </cell>
          <cell r="E112" t="str">
            <v>X.9. Wypełnienie wniosku o przyznanie kredytu klęskowego</v>
          </cell>
        </row>
        <row r="113">
          <cell r="C113" t="str">
            <v>warmińsko-mazurskie</v>
          </cell>
          <cell r="E113" t="str">
            <v>VIII.1.A. Wniosek o przyznanie płatności bezpośredniej - powierzchnia do 5,0 ha UR</v>
          </cell>
        </row>
        <row r="114">
          <cell r="C114" t="str">
            <v>wielkopolskie</v>
          </cell>
          <cell r="E114" t="str">
            <v>VIII.1.B. Wniosek o przyznanie płatności bezpośredniej - powierzchnia od 5,01 do 10,0 ha UR</v>
          </cell>
        </row>
        <row r="115">
          <cell r="C115" t="str">
            <v>zachodniopomorskie</v>
          </cell>
          <cell r="E115" t="str">
            <v>VIII.1.C. Wniosek o przyznanie płatności bezpośredniej - powierzchnia od 10,01 do 30,0 ha UR</v>
          </cell>
        </row>
        <row r="116">
          <cell r="E116" t="str">
            <v>VIII.1.D. Wniosek o przyznanie płatności bezpośredniej - powierzchnia od 30,01 do 50,0 ha UR</v>
          </cell>
        </row>
        <row r="117">
          <cell r="E117" t="str">
            <v>VIII.1.E. Wniosek o przyznanie płatności bezpośredniej - powierzchnia od 50,01 do 100,0 ha UR</v>
          </cell>
        </row>
        <row r="118">
          <cell r="E118" t="str">
            <v>VIII.1.F. Wniosek o przyznanie płatności bezpośredniej - powierzchnia powyżej 100,00 ha UR</v>
          </cell>
        </row>
        <row r="119">
          <cell r="E119" t="str">
            <v>VIII.2.A. Wniosek o przyznanie pomocy z działania "UŁATWIANIE STARTU NŁODYM ROLNIKOM" wraz z załącznikami </v>
          </cell>
        </row>
        <row r="120">
          <cell r="E120" t="str">
            <v>VIII.2.B. Wniosek o płatność z działania "UŁATWIANIE STARTU MŁODYM ROLNIKOM"</v>
          </cell>
        </row>
        <row r="121">
          <cell r="E121" t="str">
            <v>VIII.3.A. Wniosek o przyznanie pomocy z działania "RENTY STRUKTURALNE" </v>
          </cell>
        </row>
        <row r="122">
          <cell r="E122" t="str">
            <v>VIII.3.B. Wniosek o płatność z działania "RENTY STRUKTURALNE"</v>
          </cell>
        </row>
        <row r="123">
          <cell r="E123" t="str">
            <v>VIII.4.A. Wniosek o przyznanie pomocy z działania "MODERNIZACJA GOSPODARSTW ROLNYCH" wraz załacznikami dla produkcji roślinnej</v>
          </cell>
        </row>
        <row r="124">
          <cell r="E124" t="str">
            <v>VIII.4.B. Wniosek o przyznanie pomocy z działania "MODERNIZACJA GOSPODARSTW ROLNYCH" wraz załacznikami dla produkcji zwierzęcej lub mieszanej</v>
          </cell>
        </row>
        <row r="125">
          <cell r="E125" t="str">
            <v>VIII.4.C. Wniosek o płatność z działania "MODERNIZACJA GOSPODARSTW ROLNYCH" za każdy etap</v>
          </cell>
        </row>
        <row r="126">
          <cell r="E126" t="str">
            <v>VIII.5.A. Wniosek o przyznanie pomocy z działania "ZWIĘKSZANIE WARTOŚCI DODANEJ PODSTAWOWEJ PRODUKCJI ROLNEJ I LEŚNEJ" wraz z załącznikami </v>
          </cell>
        </row>
        <row r="127">
          <cell r="E127" t="str">
            <v>VIII.5.B. Wniosek o płatność z działania "ZWIĘKSZANIE WARTOŚCI DODANEJ PODSTAWOWEJ PRODUKCJI ROLNEJ I LEŚNEJ" za każdy etap</v>
          </cell>
        </row>
        <row r="128">
          <cell r="E128" t="str">
            <v>VIII.6.A. Wniosek o przyznanie pomocy z działania "UCZESTNICTWO ROLNIKÓW W SYSTEMACH JAKOŚCI" wraz z załącznikami </v>
          </cell>
        </row>
        <row r="129">
          <cell r="E129" t="str">
            <v>VIII.6.B. Wniosek o płatność z działania "UCZESTNICTWO ROLNIKÓW W SYSTEMACH JAKOŚCI" za każdy etap</v>
          </cell>
        </row>
        <row r="130">
          <cell r="E130" t="str">
            <v>VIII.7.A. Opracowanie planu działania oraz dokumentacji merytorycznej do rejestracji grupy w ramach działania "GRUPY PRODUCENTÓW ROLNYCHI"</v>
          </cell>
        </row>
        <row r="131">
          <cell r="E131" t="str">
            <v>VIII.7.B. Wniosek o płatność z działania "GRUPY PRODUCENTÓW ROLNYCHI" za każdy etap</v>
          </cell>
        </row>
        <row r="132">
          <cell r="E132" t="str">
            <v>VIII.8.A. Wniosek o przyznanie pomocy z działania "DZIAŁANIA INFORMACYJNE I PROMOCYJNE" wraz z załącznikami </v>
          </cell>
        </row>
        <row r="133">
          <cell r="E133" t="str">
            <v>VIII.8.B. Wniosek o płatność z działania "DZIAŁANIA INFORMACYJNE I PROMOCYJNE" za każdy etap</v>
          </cell>
        </row>
        <row r="134">
          <cell r="E134" t="str">
            <v>VIII.9.A. Wniosek o przyznanie pomocy z działania "ZALESIANIE GRUNTÓW ROLNYCH" wraz z załącznikami </v>
          </cell>
        </row>
        <row r="135">
          <cell r="E135" t="str">
            <v>VIII.10.A. Wniosek o przyznanie pomocy z działania "TWORZENIE I ROZWÓJ MIKROPRZEDSIĘBIORSTW" wraz z załącznikami</v>
          </cell>
        </row>
        <row r="136">
          <cell r="E136" t="str">
            <v>VIII.10.B. Wniosek o płatność z działania "TWORZENIE I ROZWÓJ MIKROPRZEDSIĘBIORSTW" za każdy etap</v>
          </cell>
        </row>
        <row r="137">
          <cell r="E137" t="str">
            <v>VIII.11.A. Wniosek o przyznanie pomocy z działania "RÓŻNICOWANIE W KIERUNKU DZIAŁALNOŚCI NIEROLNICZEJ" wraz z załącznikami</v>
          </cell>
        </row>
        <row r="138">
          <cell r="E138" t="str">
            <v>VIII.11.B. Wniosek o płatność z działania "RÓŻNICOWANIE W KIERUNKU DZIAŁALNOŚCI NIEROLNICZEJ" za każdy etap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M144"/>
  <sheetViews>
    <sheetView showZeros="0" tabSelected="1" view="pageBreakPreview" zoomScaleSheetLayoutView="100" zoomScalePageLayoutView="0" workbookViewId="0" topLeftCell="A1">
      <pane ySplit="7" topLeftCell="A74" activePane="bottomLeft" state="frozen"/>
      <selection pane="topLeft" activeCell="R3" sqref="R3"/>
      <selection pane="bottomLeft" activeCell="K9" sqref="K9:L9"/>
    </sheetView>
  </sheetViews>
  <sheetFormatPr defaultColWidth="7" defaultRowHeight="14.25"/>
  <cols>
    <col min="1" max="1" width="17.5" style="16" customWidth="1"/>
    <col min="2" max="2" width="8.69921875" style="16" customWidth="1"/>
    <col min="3" max="3" width="7.5" style="16" customWidth="1"/>
    <col min="4" max="4" width="10" style="16" customWidth="1"/>
    <col min="5" max="6" width="8.69921875" style="16" customWidth="1"/>
    <col min="7" max="7" width="10.09765625" style="16" customWidth="1"/>
    <col min="8" max="8" width="7.5" style="16" customWidth="1"/>
    <col min="9" max="9" width="8.09765625" style="16" customWidth="1"/>
    <col min="10" max="12" width="8.69921875" style="16" customWidth="1"/>
    <col min="13" max="13" width="10" style="16" customWidth="1"/>
    <col min="14" max="14" width="1.203125" style="24" customWidth="1"/>
    <col min="15" max="15" width="12.5" style="24" customWidth="1"/>
    <col min="16" max="16" width="8.69921875" style="24" customWidth="1"/>
    <col min="17" max="17" width="10" style="16" customWidth="1"/>
    <col min="18" max="20" width="7" style="17" customWidth="1"/>
    <col min="21" max="21" width="8.5" style="17" customWidth="1"/>
    <col min="22" max="22" width="7" style="16" customWidth="1"/>
    <col min="23" max="23" width="8" style="16" customWidth="1"/>
    <col min="24" max="24" width="7" style="16" customWidth="1"/>
    <col min="25" max="26" width="7" style="16" hidden="1" customWidth="1"/>
    <col min="27" max="27" width="6.59765625" style="16" hidden="1" customWidth="1"/>
    <col min="28" max="29" width="7" style="16" hidden="1" customWidth="1"/>
    <col min="30" max="30" width="9" style="16" customWidth="1"/>
    <col min="31" max="16384" width="7" style="16" customWidth="1"/>
  </cols>
  <sheetData>
    <row r="1" spans="1:21" ht="12.75" customHeight="1" hidden="1">
      <c r="A1" s="14" t="s">
        <v>0</v>
      </c>
      <c r="B1" s="15">
        <v>3</v>
      </c>
      <c r="C1" s="16" t="s">
        <v>1</v>
      </c>
      <c r="F1" s="14" t="s">
        <v>47</v>
      </c>
      <c r="G1" s="16">
        <v>5</v>
      </c>
      <c r="N1" s="17"/>
      <c r="O1" s="17"/>
      <c r="P1" s="17"/>
      <c r="R1" s="16"/>
      <c r="S1" s="16"/>
      <c r="T1" s="16"/>
      <c r="U1" s="16"/>
    </row>
    <row r="2" spans="1:21" ht="12.75" hidden="1">
      <c r="A2" s="14" t="s">
        <v>2</v>
      </c>
      <c r="B2" s="15">
        <v>8</v>
      </c>
      <c r="D2" s="18"/>
      <c r="E2" s="19"/>
      <c r="F2" s="14" t="s">
        <v>48</v>
      </c>
      <c r="G2" s="20">
        <v>0.95</v>
      </c>
      <c r="N2" s="17"/>
      <c r="O2" s="17"/>
      <c r="P2" s="17"/>
      <c r="R2" s="16"/>
      <c r="S2" s="16"/>
      <c r="T2" s="16"/>
      <c r="U2" s="16"/>
    </row>
    <row r="3" spans="1:21" ht="12.75" hidden="1">
      <c r="A3" s="14" t="s">
        <v>3</v>
      </c>
      <c r="B3" s="15">
        <v>2</v>
      </c>
      <c r="F3" s="14" t="s">
        <v>50</v>
      </c>
      <c r="G3" s="20">
        <v>0.1</v>
      </c>
      <c r="N3" s="17"/>
      <c r="O3" s="17"/>
      <c r="P3" s="17"/>
      <c r="R3" s="16"/>
      <c r="S3" s="16"/>
      <c r="T3" s="16"/>
      <c r="U3" s="16"/>
    </row>
    <row r="4" spans="1:21" ht="12.75" hidden="1">
      <c r="A4" s="14" t="s">
        <v>4</v>
      </c>
      <c r="B4" s="20">
        <v>0.1</v>
      </c>
      <c r="F4" s="14" t="s">
        <v>49</v>
      </c>
      <c r="G4" s="20">
        <v>0.01</v>
      </c>
      <c r="N4" s="17"/>
      <c r="O4" s="17"/>
      <c r="P4" s="17"/>
      <c r="R4" s="16"/>
      <c r="S4" s="16"/>
      <c r="T4" s="16"/>
      <c r="U4" s="16"/>
    </row>
    <row r="5" spans="1:21" ht="12.75" hidden="1">
      <c r="A5" s="14" t="s">
        <v>5</v>
      </c>
      <c r="B5" s="20">
        <v>0.05</v>
      </c>
      <c r="N5" s="17"/>
      <c r="O5" s="17"/>
      <c r="P5" s="17"/>
      <c r="R5" s="16"/>
      <c r="S5" s="16"/>
      <c r="T5" s="16"/>
      <c r="U5" s="16"/>
    </row>
    <row r="6" spans="2:21" ht="12.75" hidden="1">
      <c r="B6" s="21"/>
      <c r="N6" s="17"/>
      <c r="O6" s="17"/>
      <c r="P6" s="17"/>
      <c r="R6" s="16"/>
      <c r="S6" s="16"/>
      <c r="T6" s="16"/>
      <c r="U6" s="16"/>
    </row>
    <row r="7" spans="2:21" ht="12.75" hidden="1">
      <c r="B7" s="22"/>
      <c r="N7" s="17"/>
      <c r="O7" s="17"/>
      <c r="P7" s="17"/>
      <c r="R7" s="16"/>
      <c r="S7" s="16"/>
      <c r="T7" s="16"/>
      <c r="U7" s="16"/>
    </row>
    <row r="8" ht="12.75">
      <c r="M8" s="23">
        <v>1</v>
      </c>
    </row>
    <row r="9" spans="1:12" ht="13.5">
      <c r="A9" s="25" t="s">
        <v>6</v>
      </c>
      <c r="J9" s="26" t="s">
        <v>7</v>
      </c>
      <c r="K9" s="100">
        <v>2015</v>
      </c>
      <c r="L9" s="101"/>
    </row>
    <row r="10" ht="3" customHeight="1" thickBot="1"/>
    <row r="11" spans="1:17" ht="13.5" customHeight="1">
      <c r="A11" s="95" t="s">
        <v>8</v>
      </c>
      <c r="B11" s="98" t="s">
        <v>9</v>
      </c>
      <c r="C11" s="97" t="s">
        <v>10</v>
      </c>
      <c r="D11" s="97"/>
      <c r="E11" s="97"/>
      <c r="F11" s="97"/>
      <c r="G11" s="97" t="s">
        <v>11</v>
      </c>
      <c r="H11" s="97"/>
      <c r="I11" s="97"/>
      <c r="J11" s="97"/>
      <c r="K11" s="98" t="s">
        <v>12</v>
      </c>
      <c r="L11" s="98" t="s">
        <v>13</v>
      </c>
      <c r="M11" s="104" t="s">
        <v>14</v>
      </c>
      <c r="N11" s="27"/>
      <c r="O11" s="27"/>
      <c r="P11" s="27"/>
      <c r="Q11" s="28"/>
    </row>
    <row r="12" spans="1:16" ht="39.75" thickBot="1">
      <c r="A12" s="96"/>
      <c r="B12" s="99"/>
      <c r="C12" s="29" t="s">
        <v>15</v>
      </c>
      <c r="D12" s="29" t="s">
        <v>16</v>
      </c>
      <c r="E12" s="29" t="s">
        <v>17</v>
      </c>
      <c r="F12" s="30" t="s">
        <v>18</v>
      </c>
      <c r="G12" s="29" t="s">
        <v>19</v>
      </c>
      <c r="H12" s="31" t="s">
        <v>20</v>
      </c>
      <c r="I12" s="29" t="s">
        <v>21</v>
      </c>
      <c r="J12" s="30" t="s">
        <v>22</v>
      </c>
      <c r="K12" s="99"/>
      <c r="L12" s="106"/>
      <c r="M12" s="105"/>
      <c r="N12" s="32"/>
      <c r="O12" s="32"/>
      <c r="P12" s="32"/>
    </row>
    <row r="13" ht="3" customHeight="1" thickBot="1"/>
    <row r="14" spans="1:23" ht="12.75">
      <c r="A14" s="33" t="s">
        <v>23</v>
      </c>
      <c r="B14" s="6"/>
      <c r="C14" s="34"/>
      <c r="D14" s="2"/>
      <c r="E14" s="5"/>
      <c r="F14" s="35">
        <f aca="true" t="shared" si="0" ref="F14:F21">+SUM(C14:E14)</f>
        <v>0</v>
      </c>
      <c r="G14" s="34"/>
      <c r="H14" s="11"/>
      <c r="I14" s="5"/>
      <c r="J14" s="35">
        <f aca="true" t="shared" si="1" ref="J14:J21">+SUM(G14:I14)</f>
        <v>0</v>
      </c>
      <c r="K14" s="36">
        <f aca="true" t="shared" si="2" ref="K14:K21">+B14+F14-J14</f>
        <v>0</v>
      </c>
      <c r="L14" s="37">
        <f>(B14+K14)/2</f>
        <v>0</v>
      </c>
      <c r="M14" s="38">
        <f>+L14</f>
        <v>0</v>
      </c>
      <c r="N14" s="39"/>
      <c r="O14" s="39"/>
      <c r="P14" s="39"/>
      <c r="Q14" s="40"/>
      <c r="W14" s="39"/>
    </row>
    <row r="15" spans="1:23" ht="12.75">
      <c r="A15" s="41" t="s">
        <v>24</v>
      </c>
      <c r="B15" s="7"/>
      <c r="C15" s="42"/>
      <c r="D15" s="3"/>
      <c r="E15" s="1"/>
      <c r="F15" s="43">
        <f t="shared" si="0"/>
        <v>0</v>
      </c>
      <c r="G15" s="3"/>
      <c r="H15" s="12"/>
      <c r="I15" s="1"/>
      <c r="J15" s="43">
        <f t="shared" si="1"/>
        <v>0</v>
      </c>
      <c r="K15" s="44">
        <f t="shared" si="2"/>
        <v>0</v>
      </c>
      <c r="L15" s="45">
        <f aca="true" t="shared" si="3" ref="L15:L20">+IF((K15-B15)/2+G15+H15+(I15*0.5)&lt;&gt;0,(K15-B15)/2+G15+H15+(I15*0.5),(B15+K15)/2)</f>
        <v>0</v>
      </c>
      <c r="M15" s="46">
        <f>+(L15*9)/12</f>
        <v>0</v>
      </c>
      <c r="N15" s="39"/>
      <c r="O15" s="39"/>
      <c r="P15" s="39"/>
      <c r="Q15" s="40"/>
      <c r="W15" s="39"/>
    </row>
    <row r="16" spans="1:23" ht="12.75">
      <c r="A16" s="41" t="s">
        <v>51</v>
      </c>
      <c r="B16" s="7"/>
      <c r="C16" s="42"/>
      <c r="D16" s="3"/>
      <c r="E16" s="3"/>
      <c r="F16" s="43">
        <f t="shared" si="0"/>
        <v>0</v>
      </c>
      <c r="G16" s="3"/>
      <c r="H16" s="3"/>
      <c r="I16" s="1"/>
      <c r="J16" s="43">
        <f t="shared" si="1"/>
        <v>0</v>
      </c>
      <c r="K16" s="44">
        <f t="shared" si="2"/>
        <v>0</v>
      </c>
      <c r="L16" s="45">
        <f t="shared" si="3"/>
        <v>0</v>
      </c>
      <c r="M16" s="46">
        <f>+(L16*6)/12</f>
        <v>0</v>
      </c>
      <c r="N16" s="39"/>
      <c r="O16" s="39"/>
      <c r="P16" s="39"/>
      <c r="Q16" s="40"/>
      <c r="W16" s="39"/>
    </row>
    <row r="17" spans="1:23" ht="12.75">
      <c r="A17" s="41" t="s">
        <v>52</v>
      </c>
      <c r="B17" s="7"/>
      <c r="C17" s="42"/>
      <c r="D17" s="3"/>
      <c r="E17" s="3"/>
      <c r="F17" s="43"/>
      <c r="G17" s="3"/>
      <c r="H17" s="3"/>
      <c r="I17" s="1"/>
      <c r="J17" s="43"/>
      <c r="K17" s="44"/>
      <c r="L17" s="45">
        <f t="shared" si="3"/>
        <v>0</v>
      </c>
      <c r="M17" s="46">
        <f>+(L17*6)/12</f>
        <v>0</v>
      </c>
      <c r="N17" s="39"/>
      <c r="O17" s="39"/>
      <c r="P17" s="39"/>
      <c r="Q17" s="40"/>
      <c r="W17" s="39"/>
    </row>
    <row r="18" spans="1:23" ht="12.75">
      <c r="A18" s="41" t="s">
        <v>25</v>
      </c>
      <c r="B18" s="7"/>
      <c r="C18" s="1"/>
      <c r="D18" s="42"/>
      <c r="E18" s="1"/>
      <c r="F18" s="43">
        <f>+SUM(C18:E18)</f>
        <v>0</v>
      </c>
      <c r="G18" s="1"/>
      <c r="H18" s="1"/>
      <c r="I18" s="1"/>
      <c r="J18" s="43">
        <f t="shared" si="1"/>
        <v>0</v>
      </c>
      <c r="K18" s="44">
        <f t="shared" si="2"/>
        <v>0</v>
      </c>
      <c r="L18" s="45">
        <f t="shared" si="3"/>
        <v>0</v>
      </c>
      <c r="M18" s="46">
        <f>+(L18*6)/12</f>
        <v>0</v>
      </c>
      <c r="N18" s="39"/>
      <c r="O18" s="39"/>
      <c r="P18" s="39"/>
      <c r="Q18" s="40"/>
      <c r="W18" s="39"/>
    </row>
    <row r="19" spans="1:23" ht="12.75">
      <c r="A19" s="41" t="s">
        <v>53</v>
      </c>
      <c r="B19" s="7"/>
      <c r="C19" s="42"/>
      <c r="D19" s="1"/>
      <c r="E19" s="72"/>
      <c r="F19" s="43">
        <f t="shared" si="0"/>
        <v>0</v>
      </c>
      <c r="G19" s="1"/>
      <c r="H19" s="1"/>
      <c r="I19" s="1"/>
      <c r="J19" s="43">
        <f t="shared" si="1"/>
        <v>0</v>
      </c>
      <c r="K19" s="44">
        <f t="shared" si="2"/>
        <v>0</v>
      </c>
      <c r="L19" s="45">
        <f t="shared" si="3"/>
        <v>0</v>
      </c>
      <c r="M19" s="46">
        <f>+(L19*6)/12</f>
        <v>0</v>
      </c>
      <c r="N19" s="39"/>
      <c r="O19" s="39"/>
      <c r="P19" s="39"/>
      <c r="Q19" s="40"/>
      <c r="W19" s="39"/>
    </row>
    <row r="20" spans="1:23" ht="12.75">
      <c r="A20" s="41" t="s">
        <v>54</v>
      </c>
      <c r="B20" s="7"/>
      <c r="C20" s="42"/>
      <c r="D20" s="1"/>
      <c r="E20" s="1"/>
      <c r="F20" s="43">
        <f t="shared" si="0"/>
        <v>0</v>
      </c>
      <c r="G20" s="47"/>
      <c r="H20" s="3"/>
      <c r="I20" s="1"/>
      <c r="J20" s="43">
        <f t="shared" si="1"/>
        <v>0</v>
      </c>
      <c r="K20" s="44">
        <f t="shared" si="2"/>
        <v>0</v>
      </c>
      <c r="L20" s="45">
        <f t="shared" si="3"/>
        <v>0</v>
      </c>
      <c r="M20" s="46">
        <f>+(L20*6)/12</f>
        <v>0</v>
      </c>
      <c r="N20" s="39"/>
      <c r="O20" s="39"/>
      <c r="P20" s="39"/>
      <c r="Q20" s="40"/>
      <c r="W20" s="39"/>
    </row>
    <row r="21" spans="1:23" ht="13.5" thickBot="1">
      <c r="A21" s="48" t="s">
        <v>26</v>
      </c>
      <c r="B21" s="8"/>
      <c r="C21" s="49"/>
      <c r="D21" s="4"/>
      <c r="E21" s="4"/>
      <c r="F21" s="50">
        <f t="shared" si="0"/>
        <v>0</v>
      </c>
      <c r="G21" s="51"/>
      <c r="H21" s="13"/>
      <c r="I21" s="4"/>
      <c r="J21" s="50">
        <f t="shared" si="1"/>
        <v>0</v>
      </c>
      <c r="K21" s="52">
        <f t="shared" si="2"/>
        <v>0</v>
      </c>
      <c r="L21" s="53">
        <f>(B21+K21)/2</f>
        <v>0</v>
      </c>
      <c r="M21" s="54">
        <f>+L21</f>
        <v>0</v>
      </c>
      <c r="N21" s="39"/>
      <c r="O21" s="39"/>
      <c r="P21" s="39"/>
      <c r="Q21" s="40"/>
      <c r="W21" s="39"/>
    </row>
    <row r="22" spans="1:23" ht="3.75" customHeight="1" thickBot="1">
      <c r="A22" s="40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6"/>
      <c r="O22" s="56"/>
      <c r="P22" s="56"/>
      <c r="Q22" s="40"/>
      <c r="W22" s="40"/>
    </row>
    <row r="23" spans="1:23" ht="13.5" thickBot="1">
      <c r="A23" s="57" t="s">
        <v>27</v>
      </c>
      <c r="B23" s="58">
        <f>+SUM(B14:B21)</f>
        <v>0</v>
      </c>
      <c r="C23" s="59">
        <f>+SUM(C14:C21)</f>
        <v>0</v>
      </c>
      <c r="D23" s="59">
        <f aca="true" t="shared" si="4" ref="D23:K23">+SUM(D14:D21)</f>
        <v>0</v>
      </c>
      <c r="E23" s="59">
        <f t="shared" si="4"/>
        <v>0</v>
      </c>
      <c r="F23" s="59">
        <f t="shared" si="4"/>
        <v>0</v>
      </c>
      <c r="G23" s="59">
        <f t="shared" si="4"/>
        <v>0</v>
      </c>
      <c r="H23" s="59">
        <f t="shared" si="4"/>
        <v>0</v>
      </c>
      <c r="I23" s="59">
        <f t="shared" si="4"/>
        <v>0</v>
      </c>
      <c r="J23" s="59">
        <f t="shared" si="4"/>
        <v>0</v>
      </c>
      <c r="K23" s="59">
        <f t="shared" si="4"/>
        <v>0</v>
      </c>
      <c r="L23" s="60" t="s">
        <v>28</v>
      </c>
      <c r="M23" s="61">
        <f>+SUM(M14:M21)</f>
        <v>0</v>
      </c>
      <c r="N23" s="62"/>
      <c r="O23" s="62"/>
      <c r="P23" s="62"/>
      <c r="Q23" s="40"/>
      <c r="W23" s="40"/>
    </row>
    <row r="24" ht="3" customHeight="1" thickBot="1"/>
    <row r="25" spans="1:23" ht="13.5">
      <c r="A25" s="63" t="s">
        <v>29</v>
      </c>
      <c r="B25" s="6"/>
      <c r="C25" s="64"/>
      <c r="D25" s="11"/>
      <c r="E25" s="9"/>
      <c r="F25" s="35">
        <f aca="true" t="shared" si="5" ref="F25:F31">+SUM(C25:E25)</f>
        <v>0</v>
      </c>
      <c r="G25" s="77"/>
      <c r="H25" s="9"/>
      <c r="I25" s="9"/>
      <c r="J25" s="35">
        <f aca="true" t="shared" si="6" ref="J25:J31">+SUM(G25:I25)</f>
        <v>0</v>
      </c>
      <c r="K25" s="36">
        <f aca="true" t="shared" si="7" ref="K25:K31">+B25+F25-J25</f>
        <v>0</v>
      </c>
      <c r="L25" s="37">
        <f>+(B25+K25)/2</f>
        <v>0</v>
      </c>
      <c r="M25" s="38">
        <f>+L25</f>
        <v>0</v>
      </c>
      <c r="W25" s="39"/>
    </row>
    <row r="26" spans="1:23" ht="13.5">
      <c r="A26" s="65" t="s">
        <v>30</v>
      </c>
      <c r="B26" s="7"/>
      <c r="C26" s="12"/>
      <c r="D26" s="66"/>
      <c r="E26" s="10"/>
      <c r="F26" s="43">
        <f t="shared" si="5"/>
        <v>0</v>
      </c>
      <c r="G26" s="12"/>
      <c r="H26" s="10"/>
      <c r="I26" s="12"/>
      <c r="J26" s="43">
        <f t="shared" si="6"/>
        <v>0</v>
      </c>
      <c r="K26" s="44">
        <f t="shared" si="7"/>
        <v>0</v>
      </c>
      <c r="L26" s="78">
        <f>+(K26-B26)/2+G26+H26+(I26*0.5)</f>
        <v>0</v>
      </c>
      <c r="M26" s="79">
        <f>+(L26*2)/12</f>
        <v>0</v>
      </c>
      <c r="W26" s="39"/>
    </row>
    <row r="27" spans="1:23" ht="13.5">
      <c r="A27" s="65" t="s">
        <v>31</v>
      </c>
      <c r="B27" s="7"/>
      <c r="C27" s="66"/>
      <c r="D27" s="12"/>
      <c r="E27" s="10"/>
      <c r="F27" s="43">
        <f t="shared" si="5"/>
        <v>0</v>
      </c>
      <c r="G27" s="12"/>
      <c r="H27" s="10"/>
      <c r="I27" s="12"/>
      <c r="J27" s="43">
        <f t="shared" si="6"/>
        <v>0</v>
      </c>
      <c r="K27" s="44">
        <f t="shared" si="7"/>
        <v>0</v>
      </c>
      <c r="L27" s="45">
        <f>+(K27-B27)/2+G27+H27+(I27*0.5)</f>
        <v>0</v>
      </c>
      <c r="M27" s="79">
        <f>+(L27*2)/12</f>
        <v>0</v>
      </c>
      <c r="W27" s="39"/>
    </row>
    <row r="28" spans="1:27" ht="13.5">
      <c r="A28" s="65" t="s">
        <v>32</v>
      </c>
      <c r="B28" s="76"/>
      <c r="C28" s="67"/>
      <c r="D28" s="73"/>
      <c r="E28" s="75"/>
      <c r="F28" s="43">
        <f t="shared" si="5"/>
        <v>0</v>
      </c>
      <c r="G28" s="73"/>
      <c r="H28" s="75"/>
      <c r="I28" s="73"/>
      <c r="J28" s="43">
        <f t="shared" si="6"/>
        <v>0</v>
      </c>
      <c r="K28" s="44">
        <f t="shared" si="7"/>
        <v>0</v>
      </c>
      <c r="L28" s="45">
        <f>+(K28-B28)/2+G28+H28+(I28*0.5)</f>
        <v>0</v>
      </c>
      <c r="M28" s="79">
        <f>+(L28*2)/12</f>
        <v>0</v>
      </c>
      <c r="W28" s="39"/>
      <c r="Z28" s="21">
        <v>0.3</v>
      </c>
      <c r="AA28" s="16" t="s">
        <v>43</v>
      </c>
    </row>
    <row r="29" spans="1:27" ht="13.5">
      <c r="A29" s="65" t="s">
        <v>33</v>
      </c>
      <c r="B29" s="76"/>
      <c r="C29" s="67"/>
      <c r="D29" s="73"/>
      <c r="E29" s="75"/>
      <c r="F29" s="43">
        <f t="shared" si="5"/>
        <v>0</v>
      </c>
      <c r="G29" s="75"/>
      <c r="H29" s="75"/>
      <c r="I29" s="75"/>
      <c r="J29" s="43">
        <f t="shared" si="6"/>
        <v>0</v>
      </c>
      <c r="K29" s="44">
        <f t="shared" si="7"/>
        <v>0</v>
      </c>
      <c r="L29" s="45">
        <f>+(K29-B29)/2+G29+H29+(I29*0.5)</f>
        <v>0</v>
      </c>
      <c r="M29" s="79">
        <f>+(L29*6)/12</f>
        <v>0</v>
      </c>
      <c r="W29" s="39"/>
      <c r="Z29" s="21">
        <v>0.3</v>
      </c>
      <c r="AA29" s="16" t="s">
        <v>44</v>
      </c>
    </row>
    <row r="30" spans="1:27" ht="13.5">
      <c r="A30" s="65" t="s">
        <v>34</v>
      </c>
      <c r="B30" s="76"/>
      <c r="C30" s="67"/>
      <c r="D30" s="75"/>
      <c r="E30" s="75"/>
      <c r="F30" s="43">
        <f t="shared" si="5"/>
        <v>0</v>
      </c>
      <c r="G30" s="75"/>
      <c r="H30" s="75"/>
      <c r="I30" s="75"/>
      <c r="J30" s="43">
        <f t="shared" si="6"/>
        <v>0</v>
      </c>
      <c r="K30" s="44">
        <f t="shared" si="7"/>
        <v>0</v>
      </c>
      <c r="L30" s="45">
        <f>+(K30-B30)/2+G30+H30+(I30*0.5)</f>
        <v>0</v>
      </c>
      <c r="M30" s="79">
        <f>+(L30*6)/12</f>
        <v>0</v>
      </c>
      <c r="W30" s="39"/>
      <c r="Z30" s="21">
        <v>5</v>
      </c>
      <c r="AA30" s="16" t="s">
        <v>45</v>
      </c>
    </row>
    <row r="31" spans="1:23" ht="13.5" thickBot="1">
      <c r="A31" s="48" t="s">
        <v>35</v>
      </c>
      <c r="B31" s="8"/>
      <c r="C31" s="68"/>
      <c r="D31" s="74"/>
      <c r="E31" s="74"/>
      <c r="F31" s="50">
        <f t="shared" si="5"/>
        <v>0</v>
      </c>
      <c r="G31" s="68"/>
      <c r="H31" s="74"/>
      <c r="I31" s="74"/>
      <c r="J31" s="50">
        <f t="shared" si="6"/>
        <v>0</v>
      </c>
      <c r="K31" s="52">
        <f t="shared" si="7"/>
        <v>0</v>
      </c>
      <c r="L31" s="53">
        <f>+(B31+K31)/2</f>
        <v>0</v>
      </c>
      <c r="M31" s="54">
        <f>+L31</f>
        <v>0</v>
      </c>
      <c r="W31" s="39"/>
    </row>
    <row r="32" spans="1:13" ht="3" customHeight="1" thickBot="1">
      <c r="A32" s="40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1:13" ht="13.5" thickBot="1">
      <c r="A33" s="57" t="s">
        <v>27</v>
      </c>
      <c r="B33" s="59">
        <f aca="true" t="shared" si="8" ref="B33:K33">+SUM(B25:B31)</f>
        <v>0</v>
      </c>
      <c r="C33" s="59">
        <f t="shared" si="8"/>
        <v>0</v>
      </c>
      <c r="D33" s="59">
        <f t="shared" si="8"/>
        <v>0</v>
      </c>
      <c r="E33" s="59">
        <f t="shared" si="8"/>
        <v>0</v>
      </c>
      <c r="F33" s="59">
        <f t="shared" si="8"/>
        <v>0</v>
      </c>
      <c r="G33" s="59">
        <f t="shared" si="8"/>
        <v>0</v>
      </c>
      <c r="H33" s="59">
        <f t="shared" si="8"/>
        <v>0</v>
      </c>
      <c r="I33" s="59">
        <f t="shared" si="8"/>
        <v>0</v>
      </c>
      <c r="J33" s="59">
        <f t="shared" si="8"/>
        <v>0</v>
      </c>
      <c r="K33" s="59">
        <f t="shared" si="8"/>
        <v>0</v>
      </c>
      <c r="L33" s="60" t="s">
        <v>28</v>
      </c>
      <c r="M33" s="61">
        <f>+SUM(M25:M31)</f>
        <v>0</v>
      </c>
    </row>
    <row r="34" ht="3.75" customHeight="1" thickBot="1"/>
    <row r="35" spans="1:23" ht="13.5">
      <c r="A35" s="63" t="s">
        <v>55</v>
      </c>
      <c r="B35" s="6"/>
      <c r="C35" s="64"/>
      <c r="D35" s="11"/>
      <c r="E35" s="9"/>
      <c r="F35" s="35">
        <f aca="true" t="shared" si="9" ref="F35:F40">+SUM(C35:E35)</f>
        <v>0</v>
      </c>
      <c r="G35" s="83"/>
      <c r="H35" s="9"/>
      <c r="I35" s="9"/>
      <c r="J35" s="35">
        <f aca="true" t="shared" si="10" ref="J35:J40">+SUM(G35:I35)</f>
        <v>0</v>
      </c>
      <c r="K35" s="36">
        <f aca="true" t="shared" si="11" ref="K35:K40">+B35+F35-J35</f>
        <v>0</v>
      </c>
      <c r="L35" s="37">
        <f>+(B35+K35)/2</f>
        <v>0</v>
      </c>
      <c r="M35" s="38">
        <f>+L35</f>
        <v>0</v>
      </c>
      <c r="W35" s="39"/>
    </row>
    <row r="36" spans="1:23" ht="13.5">
      <c r="A36" s="65" t="s">
        <v>57</v>
      </c>
      <c r="B36" s="7"/>
      <c r="C36" s="80"/>
      <c r="D36" s="12"/>
      <c r="E36" s="10"/>
      <c r="F36" s="43">
        <f t="shared" si="9"/>
        <v>0</v>
      </c>
      <c r="G36" s="12"/>
      <c r="H36" s="10"/>
      <c r="I36" s="12"/>
      <c r="J36" s="43">
        <f t="shared" si="10"/>
        <v>0</v>
      </c>
      <c r="K36" s="44">
        <f t="shared" si="11"/>
        <v>0</v>
      </c>
      <c r="L36" s="78">
        <f>+(K36-B36)/2+G36+H36+(I36*0.5)</f>
        <v>0</v>
      </c>
      <c r="M36" s="79">
        <f>+(L36*8.5)/12</f>
        <v>0</v>
      </c>
      <c r="W36" s="39"/>
    </row>
    <row r="37" spans="1:23" ht="13.5">
      <c r="A37" s="65" t="s">
        <v>56</v>
      </c>
      <c r="B37" s="7"/>
      <c r="C37" s="12"/>
      <c r="D37" s="80"/>
      <c r="E37" s="10"/>
      <c r="F37" s="43">
        <f t="shared" si="9"/>
        <v>0</v>
      </c>
      <c r="G37" s="12"/>
      <c r="H37" s="10"/>
      <c r="I37" s="12"/>
      <c r="J37" s="43">
        <f t="shared" si="10"/>
        <v>0</v>
      </c>
      <c r="K37" s="44">
        <f t="shared" si="11"/>
        <v>0</v>
      </c>
      <c r="L37" s="45">
        <f>+(K37-B37)/2+G37+H37+(I37*0.5)</f>
        <v>0</v>
      </c>
      <c r="M37" s="79">
        <f>+(L37*3.5)/12</f>
        <v>0</v>
      </c>
      <c r="W37" s="39"/>
    </row>
    <row r="38" spans="1:27" ht="13.5">
      <c r="A38" s="65" t="s">
        <v>58</v>
      </c>
      <c r="B38" s="7"/>
      <c r="C38" s="66"/>
      <c r="D38" s="12"/>
      <c r="E38" s="10"/>
      <c r="F38" s="43">
        <f t="shared" si="9"/>
        <v>0</v>
      </c>
      <c r="G38" s="12"/>
      <c r="H38" s="10"/>
      <c r="I38" s="12"/>
      <c r="J38" s="43">
        <f t="shared" si="10"/>
        <v>0</v>
      </c>
      <c r="K38" s="44">
        <f t="shared" si="11"/>
        <v>0</v>
      </c>
      <c r="L38" s="88">
        <f>+(K38-B38)/2+G38+H38+(I38*0.5)</f>
        <v>0</v>
      </c>
      <c r="M38" s="89">
        <f>+(L38*8.5)/12</f>
        <v>0</v>
      </c>
      <c r="W38" s="39"/>
      <c r="Z38" s="21">
        <v>0.3</v>
      </c>
      <c r="AA38" s="16" t="s">
        <v>43</v>
      </c>
    </row>
    <row r="39" spans="1:27" ht="13.5">
      <c r="A39" s="65" t="s">
        <v>59</v>
      </c>
      <c r="B39" s="7"/>
      <c r="C39" s="66"/>
      <c r="D39" s="12"/>
      <c r="E39" s="10"/>
      <c r="F39" s="43">
        <f t="shared" si="9"/>
        <v>0</v>
      </c>
      <c r="G39" s="80"/>
      <c r="H39" s="10"/>
      <c r="I39" s="10"/>
      <c r="J39" s="43">
        <f t="shared" si="10"/>
        <v>0</v>
      </c>
      <c r="K39" s="44">
        <f t="shared" si="11"/>
        <v>0</v>
      </c>
      <c r="L39" s="45">
        <f>+(B39+K39)/2</f>
        <v>0</v>
      </c>
      <c r="M39" s="46">
        <f>+L39</f>
        <v>0</v>
      </c>
      <c r="W39" s="39"/>
      <c r="Z39" s="21">
        <v>0.3</v>
      </c>
      <c r="AA39" s="16" t="s">
        <v>44</v>
      </c>
    </row>
    <row r="40" spans="1:27" ht="14.25" thickBot="1">
      <c r="A40" s="85" t="s">
        <v>60</v>
      </c>
      <c r="B40" s="8"/>
      <c r="C40" s="68"/>
      <c r="D40" s="74"/>
      <c r="E40" s="74"/>
      <c r="F40" s="50">
        <f t="shared" si="9"/>
        <v>0</v>
      </c>
      <c r="G40" s="87"/>
      <c r="H40" s="74"/>
      <c r="I40" s="74"/>
      <c r="J40" s="50">
        <f t="shared" si="10"/>
        <v>0</v>
      </c>
      <c r="K40" s="52">
        <f t="shared" si="11"/>
        <v>0</v>
      </c>
      <c r="L40" s="53">
        <f>+(K40-B40)/2+G40+H40+(I40*0.5)</f>
        <v>0</v>
      </c>
      <c r="M40" s="86">
        <f>+(L40*8.5)/12</f>
        <v>0</v>
      </c>
      <c r="W40" s="39"/>
      <c r="Z40" s="21">
        <v>5</v>
      </c>
      <c r="AA40" s="16" t="s">
        <v>45</v>
      </c>
    </row>
    <row r="41" ht="3.75" customHeight="1" thickBot="1"/>
    <row r="42" spans="1:13" ht="13.5" thickBot="1">
      <c r="A42" s="57" t="s">
        <v>27</v>
      </c>
      <c r="B42" s="59">
        <f aca="true" t="shared" si="12" ref="B42:K42">+SUM(B34:B40)</f>
        <v>0</v>
      </c>
      <c r="C42" s="59">
        <f t="shared" si="12"/>
        <v>0</v>
      </c>
      <c r="D42" s="59">
        <f t="shared" si="12"/>
        <v>0</v>
      </c>
      <c r="E42" s="59">
        <f t="shared" si="12"/>
        <v>0</v>
      </c>
      <c r="F42" s="59">
        <f t="shared" si="12"/>
        <v>0</v>
      </c>
      <c r="G42" s="59">
        <f t="shared" si="12"/>
        <v>0</v>
      </c>
      <c r="H42" s="59">
        <f t="shared" si="12"/>
        <v>0</v>
      </c>
      <c r="I42" s="59">
        <f t="shared" si="12"/>
        <v>0</v>
      </c>
      <c r="J42" s="59">
        <f t="shared" si="12"/>
        <v>0</v>
      </c>
      <c r="K42" s="59">
        <f t="shared" si="12"/>
        <v>0</v>
      </c>
      <c r="L42" s="60" t="s">
        <v>28</v>
      </c>
      <c r="M42" s="61">
        <f>+SUM(M34:M40)</f>
        <v>0</v>
      </c>
    </row>
    <row r="43" ht="3.75" customHeight="1" thickBot="1"/>
    <row r="44" spans="1:23" ht="13.5">
      <c r="A44" s="63" t="s">
        <v>36</v>
      </c>
      <c r="B44" s="6"/>
      <c r="C44" s="64"/>
      <c r="D44" s="11"/>
      <c r="E44" s="9"/>
      <c r="F44" s="35">
        <f aca="true" t="shared" si="13" ref="F44:F50">+SUM(C44:E44)</f>
        <v>0</v>
      </c>
      <c r="G44" s="83"/>
      <c r="H44" s="9"/>
      <c r="I44" s="9"/>
      <c r="J44" s="35">
        <f aca="true" t="shared" si="14" ref="J44:J50">+SUM(G44:I44)</f>
        <v>0</v>
      </c>
      <c r="K44" s="36">
        <f aca="true" t="shared" si="15" ref="K44:K50">+B44+F44-J44</f>
        <v>0</v>
      </c>
      <c r="L44" s="37">
        <f>+(B44+K44)/2</f>
        <v>0</v>
      </c>
      <c r="M44" s="38">
        <f>+L44</f>
        <v>0</v>
      </c>
      <c r="W44" s="39"/>
    </row>
    <row r="45" spans="1:23" ht="13.5">
      <c r="A45" s="65" t="s">
        <v>37</v>
      </c>
      <c r="B45" s="7"/>
      <c r="C45" s="80"/>
      <c r="D45" s="82"/>
      <c r="E45" s="10"/>
      <c r="F45" s="43">
        <f t="shared" si="13"/>
        <v>0</v>
      </c>
      <c r="G45" s="80"/>
      <c r="H45" s="10"/>
      <c r="I45" s="12"/>
      <c r="J45" s="43">
        <f t="shared" si="14"/>
        <v>0</v>
      </c>
      <c r="K45" s="44">
        <f t="shared" si="15"/>
        <v>0</v>
      </c>
      <c r="L45" s="45">
        <f aca="true" t="shared" si="16" ref="L45:L50">+(B45+K45)/2</f>
        <v>0</v>
      </c>
      <c r="M45" s="46">
        <f aca="true" t="shared" si="17" ref="M45:M50">+L45</f>
        <v>0</v>
      </c>
      <c r="W45" s="39"/>
    </row>
    <row r="46" spans="1:23" ht="13.5">
      <c r="A46" s="65" t="s">
        <v>38</v>
      </c>
      <c r="B46" s="7"/>
      <c r="C46" s="66"/>
      <c r="D46" s="12"/>
      <c r="E46" s="10"/>
      <c r="F46" s="43">
        <f t="shared" si="13"/>
        <v>0</v>
      </c>
      <c r="G46" s="12"/>
      <c r="H46" s="10"/>
      <c r="I46" s="12"/>
      <c r="J46" s="43">
        <f t="shared" si="14"/>
        <v>0</v>
      </c>
      <c r="K46" s="44">
        <f t="shared" si="15"/>
        <v>0</v>
      </c>
      <c r="L46" s="45">
        <f t="shared" si="16"/>
        <v>0</v>
      </c>
      <c r="M46" s="46">
        <f t="shared" si="17"/>
        <v>0</v>
      </c>
      <c r="W46" s="39"/>
    </row>
    <row r="47" spans="1:27" ht="13.5">
      <c r="A47" s="65" t="s">
        <v>39</v>
      </c>
      <c r="B47" s="76"/>
      <c r="C47" s="67"/>
      <c r="D47" s="73"/>
      <c r="E47" s="75"/>
      <c r="F47" s="43">
        <f t="shared" si="13"/>
        <v>0</v>
      </c>
      <c r="G47" s="73"/>
      <c r="H47" s="75"/>
      <c r="I47" s="73"/>
      <c r="J47" s="43">
        <f t="shared" si="14"/>
        <v>0</v>
      </c>
      <c r="K47" s="44">
        <f t="shared" si="15"/>
        <v>0</v>
      </c>
      <c r="L47" s="45">
        <f t="shared" si="16"/>
        <v>0</v>
      </c>
      <c r="M47" s="46">
        <f t="shared" si="17"/>
        <v>0</v>
      </c>
      <c r="W47" s="39"/>
      <c r="Z47" s="21">
        <v>0.3</v>
      </c>
      <c r="AA47" s="16" t="s">
        <v>43</v>
      </c>
    </row>
    <row r="48" spans="1:27" ht="13.5">
      <c r="A48" s="65" t="s">
        <v>40</v>
      </c>
      <c r="B48" s="76"/>
      <c r="C48" s="81"/>
      <c r="D48" s="73"/>
      <c r="E48" s="75"/>
      <c r="F48" s="43">
        <f t="shared" si="13"/>
        <v>0</v>
      </c>
      <c r="G48" s="75"/>
      <c r="H48" s="75"/>
      <c r="I48" s="75"/>
      <c r="J48" s="43">
        <f t="shared" si="14"/>
        <v>0</v>
      </c>
      <c r="K48" s="44">
        <f t="shared" si="15"/>
        <v>0</v>
      </c>
      <c r="L48" s="45">
        <f t="shared" si="16"/>
        <v>0</v>
      </c>
      <c r="M48" s="46">
        <f t="shared" si="17"/>
        <v>0</v>
      </c>
      <c r="W48" s="39"/>
      <c r="Z48" s="21">
        <v>0.3</v>
      </c>
      <c r="AA48" s="16" t="s">
        <v>44</v>
      </c>
    </row>
    <row r="49" spans="1:27" ht="13.5">
      <c r="A49" s="65" t="s">
        <v>41</v>
      </c>
      <c r="B49" s="76"/>
      <c r="C49" s="67"/>
      <c r="D49" s="75"/>
      <c r="E49" s="75"/>
      <c r="F49" s="43">
        <f t="shared" si="13"/>
        <v>0</v>
      </c>
      <c r="G49" s="84"/>
      <c r="H49" s="75"/>
      <c r="I49" s="75"/>
      <c r="J49" s="43">
        <f t="shared" si="14"/>
        <v>0</v>
      </c>
      <c r="K49" s="44">
        <f t="shared" si="15"/>
        <v>0</v>
      </c>
      <c r="L49" s="45">
        <f t="shared" si="16"/>
        <v>0</v>
      </c>
      <c r="M49" s="46">
        <f t="shared" si="17"/>
        <v>0</v>
      </c>
      <c r="W49" s="39"/>
      <c r="Z49" s="21">
        <v>5</v>
      </c>
      <c r="AA49" s="16" t="s">
        <v>45</v>
      </c>
    </row>
    <row r="50" spans="1:23" ht="13.5" thickBot="1">
      <c r="A50" s="69" t="s">
        <v>42</v>
      </c>
      <c r="B50" s="8"/>
      <c r="C50" s="68"/>
      <c r="D50" s="74"/>
      <c r="E50" s="74"/>
      <c r="F50" s="50">
        <f t="shared" si="13"/>
        <v>0</v>
      </c>
      <c r="G50" s="68"/>
      <c r="H50" s="74"/>
      <c r="I50" s="74"/>
      <c r="J50" s="50">
        <f t="shared" si="14"/>
        <v>0</v>
      </c>
      <c r="K50" s="52">
        <f t="shared" si="15"/>
        <v>0</v>
      </c>
      <c r="L50" s="53">
        <f t="shared" si="16"/>
        <v>0</v>
      </c>
      <c r="M50" s="54">
        <f t="shared" si="17"/>
        <v>0</v>
      </c>
      <c r="W50" s="39"/>
    </row>
    <row r="51" spans="1:13" ht="3" customHeight="1" thickBot="1">
      <c r="A51" s="40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13" ht="13.5" thickBot="1">
      <c r="A52" s="57" t="s">
        <v>27</v>
      </c>
      <c r="B52" s="59">
        <f aca="true" t="shared" si="18" ref="B52:K52">+SUM(B44:B50)</f>
        <v>0</v>
      </c>
      <c r="C52" s="59">
        <f t="shared" si="18"/>
        <v>0</v>
      </c>
      <c r="D52" s="59">
        <f t="shared" si="18"/>
        <v>0</v>
      </c>
      <c r="E52" s="59">
        <f t="shared" si="18"/>
        <v>0</v>
      </c>
      <c r="F52" s="59">
        <f t="shared" si="18"/>
        <v>0</v>
      </c>
      <c r="G52" s="59">
        <f t="shared" si="18"/>
        <v>0</v>
      </c>
      <c r="H52" s="59">
        <f t="shared" si="18"/>
        <v>0</v>
      </c>
      <c r="I52" s="59">
        <f t="shared" si="18"/>
        <v>0</v>
      </c>
      <c r="J52" s="59">
        <f t="shared" si="18"/>
        <v>0</v>
      </c>
      <c r="K52" s="59">
        <f t="shared" si="18"/>
        <v>0</v>
      </c>
      <c r="L52" s="60" t="s">
        <v>28</v>
      </c>
      <c r="M52" s="61">
        <f>+SUM(M44:M50)</f>
        <v>0</v>
      </c>
    </row>
    <row r="53" ht="7.5" customHeight="1"/>
    <row r="54" spans="13:39" ht="12.75">
      <c r="M54" s="23">
        <f>+M8+1</f>
        <v>2</v>
      </c>
      <c r="S54" s="16"/>
      <c r="T54" s="16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</row>
    <row r="55" spans="1:39" ht="13.5">
      <c r="A55" s="25" t="s">
        <v>6</v>
      </c>
      <c r="J55" s="26" t="s">
        <v>7</v>
      </c>
      <c r="K55" s="93">
        <f>+K9+1</f>
        <v>2016</v>
      </c>
      <c r="L55" s="94"/>
      <c r="S55" s="16"/>
      <c r="T55" s="16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</row>
    <row r="56" spans="19:39" ht="3.75" customHeight="1" thickBot="1">
      <c r="S56" s="16"/>
      <c r="T56" s="16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</row>
    <row r="57" spans="1:39" s="28" customFormat="1" ht="13.5" customHeight="1">
      <c r="A57" s="95" t="s">
        <v>8</v>
      </c>
      <c r="B57" s="98" t="s">
        <v>9</v>
      </c>
      <c r="C57" s="97" t="s">
        <v>10</v>
      </c>
      <c r="D57" s="97"/>
      <c r="E57" s="97"/>
      <c r="F57" s="97"/>
      <c r="G57" s="70" t="s">
        <v>11</v>
      </c>
      <c r="H57" s="70"/>
      <c r="I57" s="70"/>
      <c r="J57" s="70"/>
      <c r="K57" s="98" t="s">
        <v>12</v>
      </c>
      <c r="L57" s="98" t="s">
        <v>13</v>
      </c>
      <c r="M57" s="104" t="s">
        <v>14</v>
      </c>
      <c r="N57" s="27"/>
      <c r="O57" s="27"/>
      <c r="P57" s="27"/>
      <c r="R57" s="71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</row>
    <row r="58" spans="1:39" ht="27" thickBot="1">
      <c r="A58" s="96"/>
      <c r="B58" s="99"/>
      <c r="C58" s="29" t="s">
        <v>15</v>
      </c>
      <c r="D58" s="29" t="s">
        <v>16</v>
      </c>
      <c r="E58" s="29" t="s">
        <v>17</v>
      </c>
      <c r="F58" s="30" t="s">
        <v>18</v>
      </c>
      <c r="G58" s="29" t="s">
        <v>19</v>
      </c>
      <c r="H58" s="31" t="s">
        <v>20</v>
      </c>
      <c r="I58" s="29" t="s">
        <v>46</v>
      </c>
      <c r="J58" s="30" t="s">
        <v>22</v>
      </c>
      <c r="K58" s="99"/>
      <c r="L58" s="106"/>
      <c r="M58" s="105"/>
      <c r="N58" s="32"/>
      <c r="O58" s="32"/>
      <c r="P58" s="32"/>
      <c r="S58" s="16"/>
      <c r="T58" s="16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</row>
    <row r="59" ht="3" customHeight="1" thickBot="1"/>
    <row r="60" spans="1:23" ht="12.75">
      <c r="A60" s="33" t="s">
        <v>23</v>
      </c>
      <c r="B60" s="36">
        <f>+K14</f>
        <v>0</v>
      </c>
      <c r="C60" s="34"/>
      <c r="D60" s="2"/>
      <c r="E60" s="5"/>
      <c r="F60" s="35">
        <f>+SUM(C60:E60)</f>
        <v>0</v>
      </c>
      <c r="G60" s="34"/>
      <c r="H60" s="11"/>
      <c r="I60" s="5"/>
      <c r="J60" s="35">
        <f>+SUM(G60:I60)</f>
        <v>0</v>
      </c>
      <c r="K60" s="36">
        <f>+B60+F60-J60</f>
        <v>0</v>
      </c>
      <c r="L60" s="37">
        <f>(B60+K60)/2</f>
        <v>0</v>
      </c>
      <c r="M60" s="38">
        <f>+L60</f>
        <v>0</v>
      </c>
      <c r="N60" s="39"/>
      <c r="O60" s="39"/>
      <c r="P60" s="39"/>
      <c r="Q60" s="40"/>
      <c r="W60" s="39"/>
    </row>
    <row r="61" spans="1:23" ht="12.75">
      <c r="A61" s="41" t="s">
        <v>24</v>
      </c>
      <c r="B61" s="44">
        <f aca="true" t="shared" si="19" ref="B61:B67">+K15</f>
        <v>0</v>
      </c>
      <c r="C61" s="42"/>
      <c r="D61" s="3"/>
      <c r="E61" s="1"/>
      <c r="F61" s="43">
        <f>+SUM(C61:E61)</f>
        <v>0</v>
      </c>
      <c r="G61" s="3"/>
      <c r="H61" s="12"/>
      <c r="I61" s="1"/>
      <c r="J61" s="43">
        <f>+SUM(G61:I61)</f>
        <v>0</v>
      </c>
      <c r="K61" s="44">
        <f>+B61+F61-J61</f>
        <v>0</v>
      </c>
      <c r="L61" s="45">
        <f aca="true" t="shared" si="20" ref="L61:L66">+IF((K61-B61)/2+G61+H61+(I61*0.5)&lt;&gt;0,(K61-B61)/2+G61+H61+(I61*0.5),(B61+K61)/2)</f>
        <v>0</v>
      </c>
      <c r="M61" s="46">
        <f>+(L61*9)/12</f>
        <v>0</v>
      </c>
      <c r="N61" s="39"/>
      <c r="O61" s="39"/>
      <c r="P61" s="39"/>
      <c r="Q61" s="40"/>
      <c r="W61" s="39"/>
    </row>
    <row r="62" spans="1:23" ht="12.75">
      <c r="A62" s="41" t="s">
        <v>51</v>
      </c>
      <c r="B62" s="44">
        <f t="shared" si="19"/>
        <v>0</v>
      </c>
      <c r="C62" s="42"/>
      <c r="D62" s="3"/>
      <c r="E62" s="3"/>
      <c r="F62" s="43">
        <f>+SUM(C62:E62)</f>
        <v>0</v>
      </c>
      <c r="G62" s="3"/>
      <c r="H62" s="3"/>
      <c r="I62" s="1"/>
      <c r="J62" s="43">
        <f>+SUM(G62:I62)</f>
        <v>0</v>
      </c>
      <c r="K62" s="44">
        <f>+B62+F62-J62</f>
        <v>0</v>
      </c>
      <c r="L62" s="45">
        <f t="shared" si="20"/>
        <v>0</v>
      </c>
      <c r="M62" s="46">
        <f>+(L62*6)/12</f>
        <v>0</v>
      </c>
      <c r="N62" s="39"/>
      <c r="O62" s="39"/>
      <c r="P62" s="39"/>
      <c r="Q62" s="40"/>
      <c r="W62" s="39"/>
    </row>
    <row r="63" spans="1:23" ht="12.75">
      <c r="A63" s="41" t="s">
        <v>52</v>
      </c>
      <c r="B63" s="44">
        <f t="shared" si="19"/>
        <v>0</v>
      </c>
      <c r="C63" s="42"/>
      <c r="D63" s="3"/>
      <c r="E63" s="3"/>
      <c r="F63" s="43"/>
      <c r="G63" s="3"/>
      <c r="H63" s="3"/>
      <c r="I63" s="1"/>
      <c r="J63" s="43"/>
      <c r="K63" s="44"/>
      <c r="L63" s="45">
        <f t="shared" si="20"/>
        <v>0</v>
      </c>
      <c r="M63" s="46">
        <f>+(L63*6)/12</f>
        <v>0</v>
      </c>
      <c r="N63" s="39"/>
      <c r="O63" s="39"/>
      <c r="P63" s="39"/>
      <c r="Q63" s="40"/>
      <c r="W63" s="39"/>
    </row>
    <row r="64" spans="1:23" ht="12.75">
      <c r="A64" s="41" t="s">
        <v>25</v>
      </c>
      <c r="B64" s="44">
        <f t="shared" si="19"/>
        <v>0</v>
      </c>
      <c r="C64" s="1"/>
      <c r="D64" s="42"/>
      <c r="E64" s="1"/>
      <c r="F64" s="43">
        <f>+SUM(C64:E64)</f>
        <v>0</v>
      </c>
      <c r="G64" s="1"/>
      <c r="H64" s="1"/>
      <c r="I64" s="1"/>
      <c r="J64" s="43">
        <f>+SUM(G64:I64)</f>
        <v>0</v>
      </c>
      <c r="K64" s="44">
        <f>+B64+F64-J64</f>
        <v>0</v>
      </c>
      <c r="L64" s="45">
        <f t="shared" si="20"/>
        <v>0</v>
      </c>
      <c r="M64" s="46">
        <f>+(L64*6)/12</f>
        <v>0</v>
      </c>
      <c r="N64" s="39"/>
      <c r="O64" s="39"/>
      <c r="P64" s="39"/>
      <c r="Q64" s="40"/>
      <c r="W64" s="39"/>
    </row>
    <row r="65" spans="1:23" ht="12.75">
      <c r="A65" s="41" t="s">
        <v>53</v>
      </c>
      <c r="B65" s="44">
        <f t="shared" si="19"/>
        <v>0</v>
      </c>
      <c r="C65" s="42"/>
      <c r="D65" s="1"/>
      <c r="E65" s="72"/>
      <c r="F65" s="43">
        <f>+SUM(C65:E65)</f>
        <v>0</v>
      </c>
      <c r="G65" s="1"/>
      <c r="H65" s="1"/>
      <c r="I65" s="1"/>
      <c r="J65" s="43">
        <f>+SUM(G65:I65)</f>
        <v>0</v>
      </c>
      <c r="K65" s="44">
        <f>+B65+F65-J65</f>
        <v>0</v>
      </c>
      <c r="L65" s="45">
        <f t="shared" si="20"/>
        <v>0</v>
      </c>
      <c r="M65" s="46">
        <f>+(L65*6)/12</f>
        <v>0</v>
      </c>
      <c r="N65" s="39"/>
      <c r="O65" s="39"/>
      <c r="P65" s="39"/>
      <c r="Q65" s="40"/>
      <c r="W65" s="39"/>
    </row>
    <row r="66" spans="1:23" ht="12.75">
      <c r="A66" s="41" t="s">
        <v>54</v>
      </c>
      <c r="B66" s="44">
        <f t="shared" si="19"/>
        <v>0</v>
      </c>
      <c r="C66" s="42"/>
      <c r="D66" s="1"/>
      <c r="E66" s="1"/>
      <c r="F66" s="43">
        <f>+SUM(C66:E66)</f>
        <v>0</v>
      </c>
      <c r="G66" s="47"/>
      <c r="H66" s="3"/>
      <c r="I66" s="1"/>
      <c r="J66" s="43">
        <f>+SUM(G66:I66)</f>
        <v>0</v>
      </c>
      <c r="K66" s="44">
        <f>+B66+F66-J66</f>
        <v>0</v>
      </c>
      <c r="L66" s="45">
        <f t="shared" si="20"/>
        <v>0</v>
      </c>
      <c r="M66" s="46">
        <f>+(L66*6)/12</f>
        <v>0</v>
      </c>
      <c r="N66" s="39"/>
      <c r="O66" s="39"/>
      <c r="P66" s="39"/>
      <c r="Q66" s="40"/>
      <c r="W66" s="39"/>
    </row>
    <row r="67" spans="1:23" ht="13.5" thickBot="1">
      <c r="A67" s="48" t="s">
        <v>26</v>
      </c>
      <c r="B67" s="52">
        <f t="shared" si="19"/>
        <v>0</v>
      </c>
      <c r="C67" s="49"/>
      <c r="D67" s="4"/>
      <c r="E67" s="4"/>
      <c r="F67" s="50">
        <f>+SUM(C67:E67)</f>
        <v>0</v>
      </c>
      <c r="G67" s="51"/>
      <c r="H67" s="13"/>
      <c r="I67" s="4"/>
      <c r="J67" s="50">
        <f>+SUM(G67:I67)</f>
        <v>0</v>
      </c>
      <c r="K67" s="52">
        <f>+B67+F67-J67</f>
        <v>0</v>
      </c>
      <c r="L67" s="53">
        <f>(B67+K67)/2</f>
        <v>0</v>
      </c>
      <c r="M67" s="54">
        <f>+L67</f>
        <v>0</v>
      </c>
      <c r="N67" s="39"/>
      <c r="O67" s="39"/>
      <c r="P67" s="39"/>
      <c r="Q67" s="40"/>
      <c r="W67" s="39"/>
    </row>
    <row r="68" spans="1:23" ht="3.75" customHeight="1" thickBot="1">
      <c r="A68" s="40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6"/>
      <c r="O68" s="56"/>
      <c r="P68" s="56"/>
      <c r="Q68" s="40"/>
      <c r="W68" s="40"/>
    </row>
    <row r="69" spans="1:23" ht="13.5" thickBot="1">
      <c r="A69" s="57" t="s">
        <v>27</v>
      </c>
      <c r="B69" s="58">
        <f>+SUM(B60:B67)</f>
        <v>0</v>
      </c>
      <c r="C69" s="59">
        <f>+SUM(C60:C67)</f>
        <v>0</v>
      </c>
      <c r="D69" s="59">
        <f aca="true" t="shared" si="21" ref="D69:K69">+SUM(D60:D67)</f>
        <v>0</v>
      </c>
      <c r="E69" s="59">
        <f t="shared" si="21"/>
        <v>0</v>
      </c>
      <c r="F69" s="59">
        <f t="shared" si="21"/>
        <v>0</v>
      </c>
      <c r="G69" s="59">
        <f t="shared" si="21"/>
        <v>0</v>
      </c>
      <c r="H69" s="59">
        <f t="shared" si="21"/>
        <v>0</v>
      </c>
      <c r="I69" s="59">
        <f t="shared" si="21"/>
        <v>0</v>
      </c>
      <c r="J69" s="59">
        <f t="shared" si="21"/>
        <v>0</v>
      </c>
      <c r="K69" s="59">
        <f t="shared" si="21"/>
        <v>0</v>
      </c>
      <c r="L69" s="60" t="s">
        <v>28</v>
      </c>
      <c r="M69" s="61">
        <f>+SUM(M60:M67)</f>
        <v>0</v>
      </c>
      <c r="N69" s="62"/>
      <c r="O69" s="62"/>
      <c r="P69" s="62"/>
      <c r="Q69" s="40"/>
      <c r="W69" s="40"/>
    </row>
    <row r="70" ht="3" customHeight="1" thickBot="1"/>
    <row r="71" spans="1:23" ht="13.5">
      <c r="A71" s="63" t="s">
        <v>29</v>
      </c>
      <c r="B71" s="36">
        <f>+K25</f>
        <v>0</v>
      </c>
      <c r="C71" s="64"/>
      <c r="D71" s="11"/>
      <c r="E71" s="9"/>
      <c r="F71" s="35">
        <f aca="true" t="shared" si="22" ref="F71:F77">+SUM(C71:E71)</f>
        <v>0</v>
      </c>
      <c r="G71" s="77"/>
      <c r="H71" s="9"/>
      <c r="I71" s="9"/>
      <c r="J71" s="35">
        <f aca="true" t="shared" si="23" ref="J71:J77">+SUM(G71:I71)</f>
        <v>0</v>
      </c>
      <c r="K71" s="36">
        <f aca="true" t="shared" si="24" ref="K71:K77">+B71+F71-J71</f>
        <v>0</v>
      </c>
      <c r="L71" s="37">
        <f>+(B71+K71)/2</f>
        <v>0</v>
      </c>
      <c r="M71" s="38">
        <f>+L71</f>
        <v>0</v>
      </c>
      <c r="W71" s="39"/>
    </row>
    <row r="72" spans="1:23" ht="13.5">
      <c r="A72" s="65" t="s">
        <v>30</v>
      </c>
      <c r="B72" s="44">
        <f aca="true" t="shared" si="25" ref="B72:B77">+K26</f>
        <v>0</v>
      </c>
      <c r="C72" s="12"/>
      <c r="D72" s="66"/>
      <c r="E72" s="10"/>
      <c r="F72" s="43">
        <f t="shared" si="22"/>
        <v>0</v>
      </c>
      <c r="G72" s="12"/>
      <c r="H72" s="10"/>
      <c r="I72" s="12"/>
      <c r="J72" s="43">
        <f t="shared" si="23"/>
        <v>0</v>
      </c>
      <c r="K72" s="44">
        <f t="shared" si="24"/>
        <v>0</v>
      </c>
      <c r="L72" s="78">
        <f>+(K72-B72)/2+G72+H72+(I72*0.5)</f>
        <v>0</v>
      </c>
      <c r="M72" s="79">
        <f>+(L72*2)/12</f>
        <v>0</v>
      </c>
      <c r="W72" s="39"/>
    </row>
    <row r="73" spans="1:23" ht="13.5">
      <c r="A73" s="65" t="s">
        <v>31</v>
      </c>
      <c r="B73" s="44">
        <f t="shared" si="25"/>
        <v>0</v>
      </c>
      <c r="C73" s="66"/>
      <c r="D73" s="12"/>
      <c r="E73" s="10"/>
      <c r="F73" s="43">
        <f t="shared" si="22"/>
        <v>0</v>
      </c>
      <c r="G73" s="12"/>
      <c r="H73" s="10"/>
      <c r="I73" s="12"/>
      <c r="J73" s="43">
        <f t="shared" si="23"/>
        <v>0</v>
      </c>
      <c r="K73" s="44">
        <f t="shared" si="24"/>
        <v>0</v>
      </c>
      <c r="L73" s="45">
        <f>+(K73-B73)/2+G73+H73+(I73*0.5)</f>
        <v>0</v>
      </c>
      <c r="M73" s="79">
        <f>+(L73*2)/12</f>
        <v>0</v>
      </c>
      <c r="W73" s="39"/>
    </row>
    <row r="74" spans="1:27" ht="13.5">
      <c r="A74" s="65" t="s">
        <v>32</v>
      </c>
      <c r="B74" s="44">
        <f t="shared" si="25"/>
        <v>0</v>
      </c>
      <c r="C74" s="67"/>
      <c r="D74" s="73"/>
      <c r="E74" s="75"/>
      <c r="F74" s="43">
        <f t="shared" si="22"/>
        <v>0</v>
      </c>
      <c r="G74" s="73"/>
      <c r="H74" s="75"/>
      <c r="I74" s="73"/>
      <c r="J74" s="43">
        <f t="shared" si="23"/>
        <v>0</v>
      </c>
      <c r="K74" s="44">
        <f t="shared" si="24"/>
        <v>0</v>
      </c>
      <c r="L74" s="45">
        <f>+(K74-B74)/2+G74+H74+(I74*0.5)</f>
        <v>0</v>
      </c>
      <c r="M74" s="79">
        <f>+(L74*2)/12</f>
        <v>0</v>
      </c>
      <c r="W74" s="39"/>
      <c r="Z74" s="21">
        <v>0.3</v>
      </c>
      <c r="AA74" s="16" t="s">
        <v>43</v>
      </c>
    </row>
    <row r="75" spans="1:27" ht="13.5">
      <c r="A75" s="65" t="s">
        <v>33</v>
      </c>
      <c r="B75" s="44">
        <f t="shared" si="25"/>
        <v>0</v>
      </c>
      <c r="C75" s="67"/>
      <c r="D75" s="73"/>
      <c r="E75" s="75"/>
      <c r="F75" s="43">
        <f t="shared" si="22"/>
        <v>0</v>
      </c>
      <c r="G75" s="75"/>
      <c r="H75" s="75"/>
      <c r="I75" s="75"/>
      <c r="J75" s="43">
        <f t="shared" si="23"/>
        <v>0</v>
      </c>
      <c r="K75" s="44">
        <f t="shared" si="24"/>
        <v>0</v>
      </c>
      <c r="L75" s="45">
        <f>+(K75-B75)/2+G75+H75+(I75*0.5)</f>
        <v>0</v>
      </c>
      <c r="M75" s="79">
        <f>+(L75*6)/12</f>
        <v>0</v>
      </c>
      <c r="W75" s="39"/>
      <c r="Z75" s="21">
        <v>0.3</v>
      </c>
      <c r="AA75" s="16" t="s">
        <v>44</v>
      </c>
    </row>
    <row r="76" spans="1:27" ht="13.5">
      <c r="A76" s="65" t="s">
        <v>34</v>
      </c>
      <c r="B76" s="44">
        <f t="shared" si="25"/>
        <v>0</v>
      </c>
      <c r="C76" s="67"/>
      <c r="D76" s="75"/>
      <c r="E76" s="75"/>
      <c r="F76" s="43">
        <f t="shared" si="22"/>
        <v>0</v>
      </c>
      <c r="G76" s="75"/>
      <c r="H76" s="75"/>
      <c r="I76" s="75"/>
      <c r="J76" s="43">
        <f t="shared" si="23"/>
        <v>0</v>
      </c>
      <c r="K76" s="44">
        <f t="shared" si="24"/>
        <v>0</v>
      </c>
      <c r="L76" s="45">
        <f>+(K76-B76)/2+G76+H76+(I76*0.5)</f>
        <v>0</v>
      </c>
      <c r="M76" s="79">
        <f>+(L76*6)/12</f>
        <v>0</v>
      </c>
      <c r="W76" s="39"/>
      <c r="Z76" s="21">
        <v>5</v>
      </c>
      <c r="AA76" s="16" t="s">
        <v>45</v>
      </c>
    </row>
    <row r="77" spans="1:23" ht="13.5" thickBot="1">
      <c r="A77" s="48" t="s">
        <v>35</v>
      </c>
      <c r="B77" s="52">
        <f t="shared" si="25"/>
        <v>0</v>
      </c>
      <c r="C77" s="68"/>
      <c r="D77" s="74"/>
      <c r="E77" s="74"/>
      <c r="F77" s="50">
        <f t="shared" si="22"/>
        <v>0</v>
      </c>
      <c r="G77" s="68"/>
      <c r="H77" s="74"/>
      <c r="I77" s="74"/>
      <c r="J77" s="50">
        <f t="shared" si="23"/>
        <v>0</v>
      </c>
      <c r="K77" s="52">
        <f t="shared" si="24"/>
        <v>0</v>
      </c>
      <c r="L77" s="53">
        <f>+(B77+K77)/2</f>
        <v>0</v>
      </c>
      <c r="M77" s="54">
        <f>+L77</f>
        <v>0</v>
      </c>
      <c r="W77" s="39"/>
    </row>
    <row r="78" spans="1:13" ht="3" customHeight="1" thickBot="1">
      <c r="A78" s="40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spans="1:13" ht="13.5" thickBot="1">
      <c r="A79" s="57" t="s">
        <v>27</v>
      </c>
      <c r="B79" s="59">
        <f aca="true" t="shared" si="26" ref="B79:K79">+SUM(B71:B77)</f>
        <v>0</v>
      </c>
      <c r="C79" s="59">
        <f t="shared" si="26"/>
        <v>0</v>
      </c>
      <c r="D79" s="59">
        <f t="shared" si="26"/>
        <v>0</v>
      </c>
      <c r="E79" s="59">
        <f t="shared" si="26"/>
        <v>0</v>
      </c>
      <c r="F79" s="59">
        <f t="shared" si="26"/>
        <v>0</v>
      </c>
      <c r="G79" s="59">
        <f t="shared" si="26"/>
        <v>0</v>
      </c>
      <c r="H79" s="59">
        <f t="shared" si="26"/>
        <v>0</v>
      </c>
      <c r="I79" s="59">
        <f t="shared" si="26"/>
        <v>0</v>
      </c>
      <c r="J79" s="59">
        <f t="shared" si="26"/>
        <v>0</v>
      </c>
      <c r="K79" s="59">
        <f t="shared" si="26"/>
        <v>0</v>
      </c>
      <c r="L79" s="60" t="s">
        <v>28</v>
      </c>
      <c r="M79" s="61">
        <f>+SUM(M71:M77)</f>
        <v>0</v>
      </c>
    </row>
    <row r="80" ht="3.75" customHeight="1" thickBot="1"/>
    <row r="81" spans="1:23" ht="13.5">
      <c r="A81" s="63" t="s">
        <v>55</v>
      </c>
      <c r="B81" s="36">
        <f aca="true" t="shared" si="27" ref="B81:B86">+K35</f>
        <v>0</v>
      </c>
      <c r="C81" s="64"/>
      <c r="D81" s="11"/>
      <c r="E81" s="9"/>
      <c r="F81" s="35">
        <f aca="true" t="shared" si="28" ref="F81:F86">+SUM(C81:E81)</f>
        <v>0</v>
      </c>
      <c r="G81" s="83"/>
      <c r="H81" s="9"/>
      <c r="I81" s="9"/>
      <c r="J81" s="35">
        <f aca="true" t="shared" si="29" ref="J81:J86">+SUM(G81:I81)</f>
        <v>0</v>
      </c>
      <c r="K81" s="36">
        <f aca="true" t="shared" si="30" ref="K81:K86">+B81+F81-J81</f>
        <v>0</v>
      </c>
      <c r="L81" s="37">
        <f>+(B81+K81)/2</f>
        <v>0</v>
      </c>
      <c r="M81" s="38">
        <f>+L81</f>
        <v>0</v>
      </c>
      <c r="W81" s="39"/>
    </row>
    <row r="82" spans="1:23" ht="13.5">
      <c r="A82" s="65" t="s">
        <v>57</v>
      </c>
      <c r="B82" s="44">
        <f t="shared" si="27"/>
        <v>0</v>
      </c>
      <c r="C82" s="80"/>
      <c r="D82" s="12"/>
      <c r="E82" s="10"/>
      <c r="F82" s="43">
        <f t="shared" si="28"/>
        <v>0</v>
      </c>
      <c r="G82" s="12"/>
      <c r="H82" s="10"/>
      <c r="I82" s="12"/>
      <c r="J82" s="43">
        <f t="shared" si="29"/>
        <v>0</v>
      </c>
      <c r="K82" s="44">
        <f t="shared" si="30"/>
        <v>0</v>
      </c>
      <c r="L82" s="78">
        <f>+(K82-B82)/2+G82+H82+(I82*0.5)</f>
        <v>0</v>
      </c>
      <c r="M82" s="79">
        <f>+(L82*8.5)/12</f>
        <v>0</v>
      </c>
      <c r="W82" s="39"/>
    </row>
    <row r="83" spans="1:23" ht="13.5">
      <c r="A83" s="65" t="s">
        <v>56</v>
      </c>
      <c r="B83" s="44">
        <f t="shared" si="27"/>
        <v>0</v>
      </c>
      <c r="C83" s="12"/>
      <c r="D83" s="80"/>
      <c r="E83" s="10"/>
      <c r="F83" s="43">
        <f t="shared" si="28"/>
        <v>0</v>
      </c>
      <c r="G83" s="12"/>
      <c r="H83" s="10"/>
      <c r="I83" s="12"/>
      <c r="J83" s="43">
        <f t="shared" si="29"/>
        <v>0</v>
      </c>
      <c r="K83" s="44">
        <f t="shared" si="30"/>
        <v>0</v>
      </c>
      <c r="L83" s="45">
        <f>+(K83-B83)/2+G83+H83+(I83*0.5)</f>
        <v>0</v>
      </c>
      <c r="M83" s="79">
        <f>+(L83*3.5)/12</f>
        <v>0</v>
      </c>
      <c r="W83" s="39"/>
    </row>
    <row r="84" spans="1:27" ht="13.5">
      <c r="A84" s="65" t="s">
        <v>58</v>
      </c>
      <c r="B84" s="44">
        <f t="shared" si="27"/>
        <v>0</v>
      </c>
      <c r="C84" s="66"/>
      <c r="D84" s="12"/>
      <c r="E84" s="10"/>
      <c r="F84" s="43">
        <f t="shared" si="28"/>
        <v>0</v>
      </c>
      <c r="G84" s="12"/>
      <c r="H84" s="10"/>
      <c r="I84" s="12"/>
      <c r="J84" s="43">
        <f t="shared" si="29"/>
        <v>0</v>
      </c>
      <c r="K84" s="44">
        <f t="shared" si="30"/>
        <v>0</v>
      </c>
      <c r="L84" s="88">
        <f>+(K84-B84)/2+G84+H84+(I84*0.5)</f>
        <v>0</v>
      </c>
      <c r="M84" s="89">
        <f>+(L84*8.5)/12</f>
        <v>0</v>
      </c>
      <c r="W84" s="39"/>
      <c r="Z84" s="21">
        <v>0.3</v>
      </c>
      <c r="AA84" s="16" t="s">
        <v>43</v>
      </c>
    </row>
    <row r="85" spans="1:27" ht="13.5">
      <c r="A85" s="65" t="s">
        <v>59</v>
      </c>
      <c r="B85" s="44">
        <f t="shared" si="27"/>
        <v>0</v>
      </c>
      <c r="C85" s="66"/>
      <c r="D85" s="12"/>
      <c r="E85" s="10"/>
      <c r="F85" s="43">
        <f t="shared" si="28"/>
        <v>0</v>
      </c>
      <c r="G85" s="80"/>
      <c r="H85" s="10"/>
      <c r="I85" s="10"/>
      <c r="J85" s="43">
        <f t="shared" si="29"/>
        <v>0</v>
      </c>
      <c r="K85" s="44">
        <f t="shared" si="30"/>
        <v>0</v>
      </c>
      <c r="L85" s="45">
        <f>+(B85+K85)/2</f>
        <v>0</v>
      </c>
      <c r="M85" s="46">
        <f>+L85</f>
        <v>0</v>
      </c>
      <c r="W85" s="39"/>
      <c r="Z85" s="21">
        <v>0.3</v>
      </c>
      <c r="AA85" s="16" t="s">
        <v>44</v>
      </c>
    </row>
    <row r="86" spans="1:27" ht="14.25" thickBot="1">
      <c r="A86" s="85" t="s">
        <v>60</v>
      </c>
      <c r="B86" s="52">
        <f t="shared" si="27"/>
        <v>0</v>
      </c>
      <c r="C86" s="68"/>
      <c r="D86" s="74"/>
      <c r="E86" s="74"/>
      <c r="F86" s="50">
        <f t="shared" si="28"/>
        <v>0</v>
      </c>
      <c r="G86" s="87"/>
      <c r="H86" s="74"/>
      <c r="I86" s="74"/>
      <c r="J86" s="50">
        <f t="shared" si="29"/>
        <v>0</v>
      </c>
      <c r="K86" s="52">
        <f t="shared" si="30"/>
        <v>0</v>
      </c>
      <c r="L86" s="53">
        <f>+(K86-B86)/2+G86+H86+(I86*0.5)</f>
        <v>0</v>
      </c>
      <c r="M86" s="86">
        <f>+(L86*8.5)/12</f>
        <v>0</v>
      </c>
      <c r="W86" s="39"/>
      <c r="Z86" s="21">
        <v>5</v>
      </c>
      <c r="AA86" s="16" t="s">
        <v>45</v>
      </c>
    </row>
    <row r="87" ht="3.75" customHeight="1" thickBot="1"/>
    <row r="88" spans="1:13" ht="13.5" thickBot="1">
      <c r="A88" s="57" t="s">
        <v>27</v>
      </c>
      <c r="B88" s="59">
        <f aca="true" t="shared" si="31" ref="B88:K88">+SUM(B80:B86)</f>
        <v>0</v>
      </c>
      <c r="C88" s="59">
        <f t="shared" si="31"/>
        <v>0</v>
      </c>
      <c r="D88" s="59">
        <f t="shared" si="31"/>
        <v>0</v>
      </c>
      <c r="E88" s="59">
        <f t="shared" si="31"/>
        <v>0</v>
      </c>
      <c r="F88" s="59">
        <f t="shared" si="31"/>
        <v>0</v>
      </c>
      <c r="G88" s="59">
        <f t="shared" si="31"/>
        <v>0</v>
      </c>
      <c r="H88" s="59">
        <f t="shared" si="31"/>
        <v>0</v>
      </c>
      <c r="I88" s="59">
        <f t="shared" si="31"/>
        <v>0</v>
      </c>
      <c r="J88" s="59">
        <f t="shared" si="31"/>
        <v>0</v>
      </c>
      <c r="K88" s="59">
        <f t="shared" si="31"/>
        <v>0</v>
      </c>
      <c r="L88" s="60" t="s">
        <v>28</v>
      </c>
      <c r="M88" s="61">
        <f>+SUM(M80:M86)</f>
        <v>0</v>
      </c>
    </row>
    <row r="89" ht="3.75" customHeight="1" thickBot="1"/>
    <row r="90" spans="1:23" ht="13.5">
      <c r="A90" s="63" t="s">
        <v>36</v>
      </c>
      <c r="B90" s="36">
        <f>+K44</f>
        <v>0</v>
      </c>
      <c r="C90" s="64"/>
      <c r="D90" s="11"/>
      <c r="E90" s="9"/>
      <c r="F90" s="35">
        <f aca="true" t="shared" si="32" ref="F90:F96">+SUM(C90:E90)</f>
        <v>0</v>
      </c>
      <c r="G90" s="83"/>
      <c r="H90" s="9"/>
      <c r="I90" s="9"/>
      <c r="J90" s="35">
        <f aca="true" t="shared" si="33" ref="J90:J96">+SUM(G90:I90)</f>
        <v>0</v>
      </c>
      <c r="K90" s="36">
        <f aca="true" t="shared" si="34" ref="K90:K96">+B90+F90-J90</f>
        <v>0</v>
      </c>
      <c r="L90" s="37">
        <f>+(B90+K90)/2</f>
        <v>0</v>
      </c>
      <c r="M90" s="38">
        <f>+L90</f>
        <v>0</v>
      </c>
      <c r="W90" s="39"/>
    </row>
    <row r="91" spans="1:23" ht="13.5">
      <c r="A91" s="65" t="s">
        <v>37</v>
      </c>
      <c r="B91" s="44">
        <f aca="true" t="shared" si="35" ref="B91:B96">+K45</f>
        <v>0</v>
      </c>
      <c r="C91" s="80"/>
      <c r="D91" s="82"/>
      <c r="E91" s="10"/>
      <c r="F91" s="43">
        <f t="shared" si="32"/>
        <v>0</v>
      </c>
      <c r="G91" s="80"/>
      <c r="H91" s="10"/>
      <c r="I91" s="12"/>
      <c r="J91" s="43">
        <f t="shared" si="33"/>
        <v>0</v>
      </c>
      <c r="K91" s="44">
        <f t="shared" si="34"/>
        <v>0</v>
      </c>
      <c r="L91" s="45">
        <f aca="true" t="shared" si="36" ref="L91:L96">+(B91+K91)/2</f>
        <v>0</v>
      </c>
      <c r="M91" s="46">
        <f aca="true" t="shared" si="37" ref="M91:M96">+L91</f>
        <v>0</v>
      </c>
      <c r="W91" s="39"/>
    </row>
    <row r="92" spans="1:23" ht="13.5">
      <c r="A92" s="65" t="s">
        <v>38</v>
      </c>
      <c r="B92" s="44">
        <f t="shared" si="35"/>
        <v>0</v>
      </c>
      <c r="C92" s="66"/>
      <c r="D92" s="12"/>
      <c r="E92" s="10"/>
      <c r="F92" s="43">
        <f t="shared" si="32"/>
        <v>0</v>
      </c>
      <c r="G92" s="12"/>
      <c r="H92" s="10"/>
      <c r="I92" s="12"/>
      <c r="J92" s="43">
        <f t="shared" si="33"/>
        <v>0</v>
      </c>
      <c r="K92" s="44">
        <f t="shared" si="34"/>
        <v>0</v>
      </c>
      <c r="L92" s="45">
        <f t="shared" si="36"/>
        <v>0</v>
      </c>
      <c r="M92" s="46">
        <f t="shared" si="37"/>
        <v>0</v>
      </c>
      <c r="W92" s="39"/>
    </row>
    <row r="93" spans="1:27" ht="13.5">
      <c r="A93" s="65" t="s">
        <v>39</v>
      </c>
      <c r="B93" s="44">
        <f t="shared" si="35"/>
        <v>0</v>
      </c>
      <c r="C93" s="67"/>
      <c r="D93" s="73"/>
      <c r="E93" s="75"/>
      <c r="F93" s="43">
        <f t="shared" si="32"/>
        <v>0</v>
      </c>
      <c r="G93" s="73"/>
      <c r="H93" s="75"/>
      <c r="I93" s="73"/>
      <c r="J93" s="43">
        <f t="shared" si="33"/>
        <v>0</v>
      </c>
      <c r="K93" s="44">
        <f t="shared" si="34"/>
        <v>0</v>
      </c>
      <c r="L93" s="45">
        <f t="shared" si="36"/>
        <v>0</v>
      </c>
      <c r="M93" s="46">
        <f t="shared" si="37"/>
        <v>0</v>
      </c>
      <c r="W93" s="39"/>
      <c r="Z93" s="21">
        <v>0.3</v>
      </c>
      <c r="AA93" s="16" t="s">
        <v>43</v>
      </c>
    </row>
    <row r="94" spans="1:27" ht="13.5">
      <c r="A94" s="65" t="s">
        <v>40</v>
      </c>
      <c r="B94" s="44">
        <f t="shared" si="35"/>
        <v>0</v>
      </c>
      <c r="C94" s="81"/>
      <c r="D94" s="73"/>
      <c r="E94" s="75"/>
      <c r="F94" s="43">
        <f t="shared" si="32"/>
        <v>0</v>
      </c>
      <c r="G94" s="75"/>
      <c r="H94" s="75"/>
      <c r="I94" s="75"/>
      <c r="J94" s="43">
        <f t="shared" si="33"/>
        <v>0</v>
      </c>
      <c r="K94" s="44">
        <f t="shared" si="34"/>
        <v>0</v>
      </c>
      <c r="L94" s="45">
        <f t="shared" si="36"/>
        <v>0</v>
      </c>
      <c r="M94" s="46">
        <f t="shared" si="37"/>
        <v>0</v>
      </c>
      <c r="W94" s="39"/>
      <c r="Z94" s="21">
        <v>0.3</v>
      </c>
      <c r="AA94" s="16" t="s">
        <v>44</v>
      </c>
    </row>
    <row r="95" spans="1:27" ht="13.5">
      <c r="A95" s="65" t="s">
        <v>41</v>
      </c>
      <c r="B95" s="44">
        <f t="shared" si="35"/>
        <v>0</v>
      </c>
      <c r="C95" s="67"/>
      <c r="D95" s="75"/>
      <c r="E95" s="75"/>
      <c r="F95" s="43">
        <f t="shared" si="32"/>
        <v>0</v>
      </c>
      <c r="G95" s="84"/>
      <c r="H95" s="75"/>
      <c r="I95" s="75"/>
      <c r="J95" s="43">
        <f t="shared" si="33"/>
        <v>0</v>
      </c>
      <c r="K95" s="44">
        <f t="shared" si="34"/>
        <v>0</v>
      </c>
      <c r="L95" s="45">
        <f t="shared" si="36"/>
        <v>0</v>
      </c>
      <c r="M95" s="46">
        <f t="shared" si="37"/>
        <v>0</v>
      </c>
      <c r="W95" s="39"/>
      <c r="Z95" s="21">
        <v>5</v>
      </c>
      <c r="AA95" s="16" t="s">
        <v>45</v>
      </c>
    </row>
    <row r="96" spans="1:23" ht="13.5" thickBot="1">
      <c r="A96" s="69" t="s">
        <v>42</v>
      </c>
      <c r="B96" s="52">
        <f t="shared" si="35"/>
        <v>0</v>
      </c>
      <c r="C96" s="68"/>
      <c r="D96" s="74"/>
      <c r="E96" s="74"/>
      <c r="F96" s="50">
        <f t="shared" si="32"/>
        <v>0</v>
      </c>
      <c r="G96" s="68"/>
      <c r="H96" s="74"/>
      <c r="I96" s="74"/>
      <c r="J96" s="50">
        <f t="shared" si="33"/>
        <v>0</v>
      </c>
      <c r="K96" s="52">
        <f t="shared" si="34"/>
        <v>0</v>
      </c>
      <c r="L96" s="53">
        <f t="shared" si="36"/>
        <v>0</v>
      </c>
      <c r="M96" s="54">
        <f t="shared" si="37"/>
        <v>0</v>
      </c>
      <c r="W96" s="39"/>
    </row>
    <row r="97" spans="1:13" ht="3" customHeight="1" thickBot="1">
      <c r="A97" s="40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</row>
    <row r="98" spans="1:13" ht="13.5" thickBot="1">
      <c r="A98" s="57" t="s">
        <v>27</v>
      </c>
      <c r="B98" s="59">
        <f aca="true" t="shared" si="38" ref="B98:K98">+SUM(B90:B96)</f>
        <v>0</v>
      </c>
      <c r="C98" s="59">
        <f t="shared" si="38"/>
        <v>0</v>
      </c>
      <c r="D98" s="59">
        <f t="shared" si="38"/>
        <v>0</v>
      </c>
      <c r="E98" s="59">
        <f t="shared" si="38"/>
        <v>0</v>
      </c>
      <c r="F98" s="59">
        <f t="shared" si="38"/>
        <v>0</v>
      </c>
      <c r="G98" s="59">
        <f t="shared" si="38"/>
        <v>0</v>
      </c>
      <c r="H98" s="59">
        <f t="shared" si="38"/>
        <v>0</v>
      </c>
      <c r="I98" s="59">
        <f t="shared" si="38"/>
        <v>0</v>
      </c>
      <c r="J98" s="59">
        <f t="shared" si="38"/>
        <v>0</v>
      </c>
      <c r="K98" s="59">
        <f t="shared" si="38"/>
        <v>0</v>
      </c>
      <c r="L98" s="60" t="s">
        <v>28</v>
      </c>
      <c r="M98" s="61">
        <f>+SUM(M90:M96)</f>
        <v>0</v>
      </c>
    </row>
    <row r="99" ht="7.5" customHeight="1"/>
    <row r="100" spans="13:39" ht="12.75">
      <c r="M100" s="23">
        <f>+M54+1</f>
        <v>3</v>
      </c>
      <c r="S100" s="16"/>
      <c r="T100" s="16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</row>
    <row r="101" spans="1:39" ht="13.5">
      <c r="A101" s="25" t="s">
        <v>6</v>
      </c>
      <c r="J101" s="26" t="s">
        <v>7</v>
      </c>
      <c r="K101" s="93">
        <f>+K55+1</f>
        <v>2017</v>
      </c>
      <c r="L101" s="94"/>
      <c r="S101" s="16"/>
      <c r="T101" s="16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</row>
    <row r="102" spans="19:39" ht="3.75" customHeight="1" thickBot="1">
      <c r="S102" s="16"/>
      <c r="T102" s="16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</row>
    <row r="103" spans="1:39" s="28" customFormat="1" ht="13.5" customHeight="1">
      <c r="A103" s="95" t="s">
        <v>8</v>
      </c>
      <c r="B103" s="98" t="s">
        <v>9</v>
      </c>
      <c r="C103" s="97" t="s">
        <v>10</v>
      </c>
      <c r="D103" s="97"/>
      <c r="E103" s="97"/>
      <c r="F103" s="97"/>
      <c r="G103" s="70" t="s">
        <v>11</v>
      </c>
      <c r="H103" s="70"/>
      <c r="I103" s="70"/>
      <c r="J103" s="70"/>
      <c r="K103" s="98" t="s">
        <v>12</v>
      </c>
      <c r="L103" s="98" t="s">
        <v>13</v>
      </c>
      <c r="M103" s="104" t="s">
        <v>14</v>
      </c>
      <c r="N103" s="27"/>
      <c r="O103" s="102" t="s">
        <v>61</v>
      </c>
      <c r="P103" s="27"/>
      <c r="R103" s="71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</row>
    <row r="104" spans="1:39" ht="27" thickBot="1">
      <c r="A104" s="96"/>
      <c r="B104" s="99"/>
      <c r="C104" s="29" t="s">
        <v>15</v>
      </c>
      <c r="D104" s="29" t="s">
        <v>16</v>
      </c>
      <c r="E104" s="29" t="s">
        <v>17</v>
      </c>
      <c r="F104" s="30" t="s">
        <v>18</v>
      </c>
      <c r="G104" s="29" t="s">
        <v>19</v>
      </c>
      <c r="H104" s="31" t="s">
        <v>20</v>
      </c>
      <c r="I104" s="29" t="s">
        <v>46</v>
      </c>
      <c r="J104" s="30" t="s">
        <v>22</v>
      </c>
      <c r="K104" s="99"/>
      <c r="L104" s="106"/>
      <c r="M104" s="105"/>
      <c r="N104" s="32"/>
      <c r="O104" s="103"/>
      <c r="P104" s="32"/>
      <c r="S104" s="16"/>
      <c r="T104" s="16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</row>
    <row r="105" ht="3" customHeight="1" thickBot="1"/>
    <row r="106" spans="1:23" ht="12.75">
      <c r="A106" s="33" t="s">
        <v>23</v>
      </c>
      <c r="B106" s="36">
        <f>+K60</f>
        <v>0</v>
      </c>
      <c r="C106" s="34"/>
      <c r="D106" s="2"/>
      <c r="E106" s="5"/>
      <c r="F106" s="35">
        <f>+SUM(C106:E106)</f>
        <v>0</v>
      </c>
      <c r="G106" s="34"/>
      <c r="H106" s="11"/>
      <c r="I106" s="5"/>
      <c r="J106" s="35">
        <f>+SUM(G106:I106)</f>
        <v>0</v>
      </c>
      <c r="K106" s="36">
        <f>+B106+F106-J106</f>
        <v>0</v>
      </c>
      <c r="L106" s="37">
        <f>(B106+K106)/2</f>
        <v>0</v>
      </c>
      <c r="M106" s="38">
        <f>+L106</f>
        <v>0</v>
      </c>
      <c r="N106" s="39"/>
      <c r="O106" s="90">
        <f>+IF(SUM(M106,M60,M14)&lt;&gt;0,AVERAGE(M14,M60,M106),0)</f>
        <v>0</v>
      </c>
      <c r="P106" s="39"/>
      <c r="Q106" s="40"/>
      <c r="W106" s="39"/>
    </row>
    <row r="107" spans="1:23" ht="12.75">
      <c r="A107" s="41" t="s">
        <v>24</v>
      </c>
      <c r="B107" s="44">
        <f aca="true" t="shared" si="39" ref="B107:B113">+K61</f>
        <v>0</v>
      </c>
      <c r="C107" s="42"/>
      <c r="D107" s="3"/>
      <c r="E107" s="1"/>
      <c r="F107" s="43">
        <f>+SUM(C107:E107)</f>
        <v>0</v>
      </c>
      <c r="G107" s="3"/>
      <c r="H107" s="12"/>
      <c r="I107" s="1"/>
      <c r="J107" s="43">
        <f>+SUM(G107:I107)</f>
        <v>0</v>
      </c>
      <c r="K107" s="44">
        <f>+B107+F107-J107</f>
        <v>0</v>
      </c>
      <c r="L107" s="45">
        <f aca="true" t="shared" si="40" ref="L107:L112">+IF((K107-B107)/2+G107+H107+(I107*0.5)&lt;&gt;0,(K107-B107)/2+G107+H107+(I107*0.5),(B107+K107)/2)</f>
        <v>0</v>
      </c>
      <c r="M107" s="46">
        <f>+(L107*9)/12</f>
        <v>0</v>
      </c>
      <c r="N107" s="39"/>
      <c r="O107" s="91">
        <f aca="true" t="shared" si="41" ref="O107:O113">+IF(SUM(M107,M61,M15)&lt;&gt;0,AVERAGE(M15,M61,M107),0)</f>
        <v>0</v>
      </c>
      <c r="P107" s="39"/>
      <c r="Q107" s="40"/>
      <c r="W107" s="39"/>
    </row>
    <row r="108" spans="1:23" ht="12.75">
      <c r="A108" s="41" t="s">
        <v>51</v>
      </c>
      <c r="B108" s="44">
        <f t="shared" si="39"/>
        <v>0</v>
      </c>
      <c r="C108" s="42"/>
      <c r="D108" s="3"/>
      <c r="E108" s="3"/>
      <c r="F108" s="43">
        <f>+SUM(C108:E108)</f>
        <v>0</v>
      </c>
      <c r="G108" s="3"/>
      <c r="H108" s="3"/>
      <c r="I108" s="1"/>
      <c r="J108" s="43">
        <f>+SUM(G108:I108)</f>
        <v>0</v>
      </c>
      <c r="K108" s="44">
        <f>+B108+F108-J108</f>
        <v>0</v>
      </c>
      <c r="L108" s="45">
        <f t="shared" si="40"/>
        <v>0</v>
      </c>
      <c r="M108" s="46">
        <f>+(L108*6)/12</f>
        <v>0</v>
      </c>
      <c r="N108" s="39"/>
      <c r="O108" s="91">
        <f t="shared" si="41"/>
        <v>0</v>
      </c>
      <c r="P108" s="39"/>
      <c r="Q108" s="40"/>
      <c r="W108" s="39"/>
    </row>
    <row r="109" spans="1:23" ht="12.75">
      <c r="A109" s="41" t="s">
        <v>52</v>
      </c>
      <c r="B109" s="44">
        <f t="shared" si="39"/>
        <v>0</v>
      </c>
      <c r="C109" s="42"/>
      <c r="D109" s="3"/>
      <c r="E109" s="3"/>
      <c r="F109" s="43"/>
      <c r="G109" s="3"/>
      <c r="H109" s="3"/>
      <c r="I109" s="1"/>
      <c r="J109" s="43"/>
      <c r="K109" s="44"/>
      <c r="L109" s="45">
        <f t="shared" si="40"/>
        <v>0</v>
      </c>
      <c r="M109" s="46">
        <f>+(L109*6)/12</f>
        <v>0</v>
      </c>
      <c r="N109" s="39"/>
      <c r="O109" s="91">
        <f t="shared" si="41"/>
        <v>0</v>
      </c>
      <c r="P109" s="39"/>
      <c r="Q109" s="40"/>
      <c r="W109" s="39"/>
    </row>
    <row r="110" spans="1:23" ht="12.75">
      <c r="A110" s="41" t="s">
        <v>25</v>
      </c>
      <c r="B110" s="44">
        <f t="shared" si="39"/>
        <v>0</v>
      </c>
      <c r="C110" s="1"/>
      <c r="D110" s="42"/>
      <c r="E110" s="1"/>
      <c r="F110" s="43">
        <f>+SUM(C110:E110)</f>
        <v>0</v>
      </c>
      <c r="G110" s="1"/>
      <c r="H110" s="1"/>
      <c r="I110" s="1"/>
      <c r="J110" s="43">
        <f>+SUM(G110:I110)</f>
        <v>0</v>
      </c>
      <c r="K110" s="44">
        <f>+B110+F110-J110</f>
        <v>0</v>
      </c>
      <c r="L110" s="45">
        <f t="shared" si="40"/>
        <v>0</v>
      </c>
      <c r="M110" s="46">
        <f>+(L110*6)/12</f>
        <v>0</v>
      </c>
      <c r="N110" s="39"/>
      <c r="O110" s="91">
        <f t="shared" si="41"/>
        <v>0</v>
      </c>
      <c r="P110" s="39"/>
      <c r="Q110" s="40"/>
      <c r="W110" s="39"/>
    </row>
    <row r="111" spans="1:23" ht="12.75">
      <c r="A111" s="41" t="s">
        <v>53</v>
      </c>
      <c r="B111" s="44">
        <f t="shared" si="39"/>
        <v>0</v>
      </c>
      <c r="C111" s="42"/>
      <c r="D111" s="1"/>
      <c r="E111" s="72"/>
      <c r="F111" s="43">
        <f>+SUM(C111:E111)</f>
        <v>0</v>
      </c>
      <c r="G111" s="1"/>
      <c r="H111" s="1"/>
      <c r="I111" s="1"/>
      <c r="J111" s="43">
        <f>+SUM(G111:I111)</f>
        <v>0</v>
      </c>
      <c r="K111" s="44">
        <f>+B111+F111-J111</f>
        <v>0</v>
      </c>
      <c r="L111" s="45">
        <f t="shared" si="40"/>
        <v>0</v>
      </c>
      <c r="M111" s="46">
        <f>+(L111*6)/12</f>
        <v>0</v>
      </c>
      <c r="N111" s="39"/>
      <c r="O111" s="91">
        <f t="shared" si="41"/>
        <v>0</v>
      </c>
      <c r="P111" s="39"/>
      <c r="Q111" s="40"/>
      <c r="W111" s="39"/>
    </row>
    <row r="112" spans="1:23" ht="12.75">
      <c r="A112" s="41" t="s">
        <v>54</v>
      </c>
      <c r="B112" s="44">
        <f t="shared" si="39"/>
        <v>0</v>
      </c>
      <c r="C112" s="42"/>
      <c r="D112" s="1"/>
      <c r="E112" s="1"/>
      <c r="F112" s="43">
        <f>+SUM(C112:E112)</f>
        <v>0</v>
      </c>
      <c r="G112" s="47"/>
      <c r="H112" s="3"/>
      <c r="I112" s="1"/>
      <c r="J112" s="43">
        <f>+SUM(G112:I112)</f>
        <v>0</v>
      </c>
      <c r="K112" s="44">
        <f>+B112+F112-J112</f>
        <v>0</v>
      </c>
      <c r="L112" s="45">
        <f t="shared" si="40"/>
        <v>0</v>
      </c>
      <c r="M112" s="46">
        <f>+(L112*6)/12</f>
        <v>0</v>
      </c>
      <c r="N112" s="39"/>
      <c r="O112" s="91">
        <f t="shared" si="41"/>
        <v>0</v>
      </c>
      <c r="P112" s="39"/>
      <c r="Q112" s="40"/>
      <c r="W112" s="39"/>
    </row>
    <row r="113" spans="1:23" ht="13.5" thickBot="1">
      <c r="A113" s="48" t="s">
        <v>26</v>
      </c>
      <c r="B113" s="52">
        <f t="shared" si="39"/>
        <v>0</v>
      </c>
      <c r="C113" s="49"/>
      <c r="D113" s="4"/>
      <c r="E113" s="4"/>
      <c r="F113" s="50">
        <f>+SUM(C113:E113)</f>
        <v>0</v>
      </c>
      <c r="G113" s="51"/>
      <c r="H113" s="13"/>
      <c r="I113" s="4"/>
      <c r="J113" s="50">
        <f>+SUM(G113:I113)</f>
        <v>0</v>
      </c>
      <c r="K113" s="52">
        <f>+B113+F113-J113</f>
        <v>0</v>
      </c>
      <c r="L113" s="53">
        <f>(B113+K113)/2</f>
        <v>0</v>
      </c>
      <c r="M113" s="54">
        <f>+L113</f>
        <v>0</v>
      </c>
      <c r="N113" s="39"/>
      <c r="O113" s="92">
        <f t="shared" si="41"/>
        <v>0</v>
      </c>
      <c r="P113" s="39"/>
      <c r="Q113" s="40"/>
      <c r="W113" s="39"/>
    </row>
    <row r="114" spans="1:23" ht="3.75" customHeight="1" thickBot="1">
      <c r="A114" s="40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6"/>
      <c r="O114" s="56"/>
      <c r="P114" s="56"/>
      <c r="Q114" s="40"/>
      <c r="W114" s="40"/>
    </row>
    <row r="115" spans="1:23" ht="13.5" thickBot="1">
      <c r="A115" s="57" t="s">
        <v>27</v>
      </c>
      <c r="B115" s="58">
        <f>+SUM(B106:B113)</f>
        <v>0</v>
      </c>
      <c r="C115" s="59">
        <f>+SUM(C106:C113)</f>
        <v>0</v>
      </c>
      <c r="D115" s="59">
        <f aca="true" t="shared" si="42" ref="D115:K115">+SUM(D106:D113)</f>
        <v>0</v>
      </c>
      <c r="E115" s="59">
        <f t="shared" si="42"/>
        <v>0</v>
      </c>
      <c r="F115" s="59">
        <f t="shared" si="42"/>
        <v>0</v>
      </c>
      <c r="G115" s="59">
        <f t="shared" si="42"/>
        <v>0</v>
      </c>
      <c r="H115" s="59">
        <f t="shared" si="42"/>
        <v>0</v>
      </c>
      <c r="I115" s="59">
        <f t="shared" si="42"/>
        <v>0</v>
      </c>
      <c r="J115" s="59">
        <f t="shared" si="42"/>
        <v>0</v>
      </c>
      <c r="K115" s="59">
        <f t="shared" si="42"/>
        <v>0</v>
      </c>
      <c r="L115" s="60" t="s">
        <v>28</v>
      </c>
      <c r="M115" s="61">
        <f>+SUM(M106:M113)</f>
        <v>0</v>
      </c>
      <c r="N115" s="62"/>
      <c r="O115" s="62"/>
      <c r="P115" s="62"/>
      <c r="Q115" s="40"/>
      <c r="W115" s="40"/>
    </row>
    <row r="116" ht="3" customHeight="1" thickBot="1"/>
    <row r="117" spans="1:23" ht="13.5">
      <c r="A117" s="63" t="s">
        <v>29</v>
      </c>
      <c r="B117" s="36">
        <f>+K71</f>
        <v>0</v>
      </c>
      <c r="C117" s="64"/>
      <c r="D117" s="11"/>
      <c r="E117" s="9"/>
      <c r="F117" s="35">
        <f aca="true" t="shared" si="43" ref="F117:F123">+SUM(C117:E117)</f>
        <v>0</v>
      </c>
      <c r="G117" s="77"/>
      <c r="H117" s="9"/>
      <c r="I117" s="9"/>
      <c r="J117" s="35">
        <f aca="true" t="shared" si="44" ref="J117:J123">+SUM(G117:I117)</f>
        <v>0</v>
      </c>
      <c r="K117" s="36">
        <f aca="true" t="shared" si="45" ref="K117:K123">+B117+F117-J117</f>
        <v>0</v>
      </c>
      <c r="L117" s="37">
        <f>+(B117+K117)/2</f>
        <v>0</v>
      </c>
      <c r="M117" s="38">
        <f>+L117</f>
        <v>0</v>
      </c>
      <c r="O117" s="90">
        <f>+IF(SUM(M117,M71,M25)&lt;&gt;0,AVERAGE(M25,M71,M117),0)</f>
        <v>0</v>
      </c>
      <c r="W117" s="39"/>
    </row>
    <row r="118" spans="1:23" ht="13.5">
      <c r="A118" s="65" t="s">
        <v>30</v>
      </c>
      <c r="B118" s="44">
        <f aca="true" t="shared" si="46" ref="B118:B123">+K72</f>
        <v>0</v>
      </c>
      <c r="C118" s="12"/>
      <c r="D118" s="66"/>
      <c r="E118" s="10"/>
      <c r="F118" s="43">
        <f t="shared" si="43"/>
        <v>0</v>
      </c>
      <c r="G118" s="12"/>
      <c r="H118" s="10"/>
      <c r="I118" s="12"/>
      <c r="J118" s="43">
        <f t="shared" si="44"/>
        <v>0</v>
      </c>
      <c r="K118" s="44">
        <f t="shared" si="45"/>
        <v>0</v>
      </c>
      <c r="L118" s="78">
        <f>+(K118-B118)/2+G118+H118+(I118*0.5)</f>
        <v>0</v>
      </c>
      <c r="M118" s="79">
        <f>+(L118*2)/12</f>
        <v>0</v>
      </c>
      <c r="O118" s="91">
        <f aca="true" t="shared" si="47" ref="O118:O123">+IF(SUM(M118,M72,M26)&lt;&gt;0,AVERAGE(M26,M72,M118),0)</f>
        <v>0</v>
      </c>
      <c r="W118" s="39"/>
    </row>
    <row r="119" spans="1:23" ht="13.5">
      <c r="A119" s="65" t="s">
        <v>31</v>
      </c>
      <c r="B119" s="44">
        <f t="shared" si="46"/>
        <v>0</v>
      </c>
      <c r="C119" s="66"/>
      <c r="D119" s="12"/>
      <c r="E119" s="10"/>
      <c r="F119" s="43">
        <f t="shared" si="43"/>
        <v>0</v>
      </c>
      <c r="G119" s="12"/>
      <c r="H119" s="10"/>
      <c r="I119" s="12"/>
      <c r="J119" s="43">
        <f t="shared" si="44"/>
        <v>0</v>
      </c>
      <c r="K119" s="44">
        <f t="shared" si="45"/>
        <v>0</v>
      </c>
      <c r="L119" s="45">
        <f>+(K119-B119)/2+G119+H119+(I119*0.5)</f>
        <v>0</v>
      </c>
      <c r="M119" s="79">
        <f>+(L119*2)/12</f>
        <v>0</v>
      </c>
      <c r="O119" s="91">
        <f t="shared" si="47"/>
        <v>0</v>
      </c>
      <c r="W119" s="39"/>
    </row>
    <row r="120" spans="1:27" ht="13.5">
      <c r="A120" s="65" t="s">
        <v>32</v>
      </c>
      <c r="B120" s="44">
        <f t="shared" si="46"/>
        <v>0</v>
      </c>
      <c r="C120" s="67"/>
      <c r="D120" s="73"/>
      <c r="E120" s="75"/>
      <c r="F120" s="43">
        <f t="shared" si="43"/>
        <v>0</v>
      </c>
      <c r="G120" s="73"/>
      <c r="H120" s="75"/>
      <c r="I120" s="73"/>
      <c r="J120" s="43">
        <f t="shared" si="44"/>
        <v>0</v>
      </c>
      <c r="K120" s="44">
        <f t="shared" si="45"/>
        <v>0</v>
      </c>
      <c r="L120" s="45">
        <f>+(K120-B120)/2+G120+H120+(I120*0.5)</f>
        <v>0</v>
      </c>
      <c r="M120" s="79">
        <f>+(L120*2)/12</f>
        <v>0</v>
      </c>
      <c r="O120" s="91">
        <f t="shared" si="47"/>
        <v>0</v>
      </c>
      <c r="W120" s="39"/>
      <c r="Z120" s="21">
        <v>0.3</v>
      </c>
      <c r="AA120" s="16" t="s">
        <v>43</v>
      </c>
    </row>
    <row r="121" spans="1:27" ht="13.5">
      <c r="A121" s="65" t="s">
        <v>33</v>
      </c>
      <c r="B121" s="44">
        <f t="shared" si="46"/>
        <v>0</v>
      </c>
      <c r="C121" s="67"/>
      <c r="D121" s="73"/>
      <c r="E121" s="75"/>
      <c r="F121" s="43">
        <f t="shared" si="43"/>
        <v>0</v>
      </c>
      <c r="G121" s="75"/>
      <c r="H121" s="75"/>
      <c r="I121" s="75"/>
      <c r="J121" s="43">
        <f t="shared" si="44"/>
        <v>0</v>
      </c>
      <c r="K121" s="44">
        <f t="shared" si="45"/>
        <v>0</v>
      </c>
      <c r="L121" s="45">
        <f>+(K121-B121)/2+G121+H121+(I121*0.5)</f>
        <v>0</v>
      </c>
      <c r="M121" s="79">
        <f>+(L121*6)/12</f>
        <v>0</v>
      </c>
      <c r="O121" s="91">
        <f t="shared" si="47"/>
        <v>0</v>
      </c>
      <c r="W121" s="39"/>
      <c r="Z121" s="21">
        <v>0.3</v>
      </c>
      <c r="AA121" s="16" t="s">
        <v>44</v>
      </c>
    </row>
    <row r="122" spans="1:27" ht="13.5">
      <c r="A122" s="65" t="s">
        <v>34</v>
      </c>
      <c r="B122" s="44">
        <f t="shared" si="46"/>
        <v>0</v>
      </c>
      <c r="C122" s="67"/>
      <c r="D122" s="75"/>
      <c r="E122" s="75"/>
      <c r="F122" s="43">
        <f t="shared" si="43"/>
        <v>0</v>
      </c>
      <c r="G122" s="75"/>
      <c r="H122" s="75"/>
      <c r="I122" s="75"/>
      <c r="J122" s="43">
        <f t="shared" si="44"/>
        <v>0</v>
      </c>
      <c r="K122" s="44">
        <f t="shared" si="45"/>
        <v>0</v>
      </c>
      <c r="L122" s="45">
        <f>+(K122-B122)/2+G122+H122+(I122*0.5)</f>
        <v>0</v>
      </c>
      <c r="M122" s="79">
        <f>+(L122*6)/12</f>
        <v>0</v>
      </c>
      <c r="O122" s="91">
        <f t="shared" si="47"/>
        <v>0</v>
      </c>
      <c r="W122" s="39"/>
      <c r="Z122" s="21">
        <v>5</v>
      </c>
      <c r="AA122" s="16" t="s">
        <v>45</v>
      </c>
    </row>
    <row r="123" spans="1:23" ht="13.5" thickBot="1">
      <c r="A123" s="48" t="s">
        <v>35</v>
      </c>
      <c r="B123" s="52">
        <f t="shared" si="46"/>
        <v>0</v>
      </c>
      <c r="C123" s="68"/>
      <c r="D123" s="74"/>
      <c r="E123" s="74"/>
      <c r="F123" s="50">
        <f t="shared" si="43"/>
        <v>0</v>
      </c>
      <c r="G123" s="68"/>
      <c r="H123" s="74"/>
      <c r="I123" s="74"/>
      <c r="J123" s="50">
        <f t="shared" si="44"/>
        <v>0</v>
      </c>
      <c r="K123" s="52">
        <f t="shared" si="45"/>
        <v>0</v>
      </c>
      <c r="L123" s="53">
        <f>+(B123+K123)/2</f>
        <v>0</v>
      </c>
      <c r="M123" s="54">
        <f>+L123</f>
        <v>0</v>
      </c>
      <c r="O123" s="92">
        <f t="shared" si="47"/>
        <v>0</v>
      </c>
      <c r="W123" s="39"/>
    </row>
    <row r="124" spans="1:13" ht="3" customHeight="1" thickBot="1">
      <c r="A124" s="40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</row>
    <row r="125" spans="1:13" ht="13.5" thickBot="1">
      <c r="A125" s="57" t="s">
        <v>27</v>
      </c>
      <c r="B125" s="59">
        <f aca="true" t="shared" si="48" ref="B125:K125">+SUM(B117:B123)</f>
        <v>0</v>
      </c>
      <c r="C125" s="59">
        <f t="shared" si="48"/>
        <v>0</v>
      </c>
      <c r="D125" s="59">
        <f t="shared" si="48"/>
        <v>0</v>
      </c>
      <c r="E125" s="59">
        <f t="shared" si="48"/>
        <v>0</v>
      </c>
      <c r="F125" s="59">
        <f t="shared" si="48"/>
        <v>0</v>
      </c>
      <c r="G125" s="59">
        <f t="shared" si="48"/>
        <v>0</v>
      </c>
      <c r="H125" s="59">
        <f t="shared" si="48"/>
        <v>0</v>
      </c>
      <c r="I125" s="59">
        <f t="shared" si="48"/>
        <v>0</v>
      </c>
      <c r="J125" s="59">
        <f t="shared" si="48"/>
        <v>0</v>
      </c>
      <c r="K125" s="59">
        <f t="shared" si="48"/>
        <v>0</v>
      </c>
      <c r="L125" s="60" t="s">
        <v>28</v>
      </c>
      <c r="M125" s="61">
        <f>+SUM(M117:M123)</f>
        <v>0</v>
      </c>
    </row>
    <row r="126" ht="3.75" customHeight="1" thickBot="1"/>
    <row r="127" spans="1:23" ht="13.5">
      <c r="A127" s="63" t="s">
        <v>55</v>
      </c>
      <c r="B127" s="36">
        <f aca="true" t="shared" si="49" ref="B127:B132">+K81</f>
        <v>0</v>
      </c>
      <c r="C127" s="64"/>
      <c r="D127" s="11"/>
      <c r="E127" s="9"/>
      <c r="F127" s="35">
        <f aca="true" t="shared" si="50" ref="F127:F132">+SUM(C127:E127)</f>
        <v>0</v>
      </c>
      <c r="G127" s="83"/>
      <c r="H127" s="9"/>
      <c r="I127" s="9"/>
      <c r="J127" s="35">
        <f aca="true" t="shared" si="51" ref="J127:J132">+SUM(G127:I127)</f>
        <v>0</v>
      </c>
      <c r="K127" s="36">
        <f aca="true" t="shared" si="52" ref="K127:K132">+B127+F127-J127</f>
        <v>0</v>
      </c>
      <c r="L127" s="37">
        <f>+(B127+K127)/2</f>
        <v>0</v>
      </c>
      <c r="M127" s="38">
        <f>+L127</f>
        <v>0</v>
      </c>
      <c r="O127" s="90">
        <f aca="true" t="shared" si="53" ref="O127:O132">+IF(SUM(M127,M81,M35)&lt;&gt;0,AVERAGE(M35,M81,M127),0)</f>
        <v>0</v>
      </c>
      <c r="W127" s="39"/>
    </row>
    <row r="128" spans="1:23" ht="13.5">
      <c r="A128" s="65" t="s">
        <v>57</v>
      </c>
      <c r="B128" s="44">
        <f t="shared" si="49"/>
        <v>0</v>
      </c>
      <c r="C128" s="80"/>
      <c r="D128" s="12"/>
      <c r="E128" s="10"/>
      <c r="F128" s="43">
        <f t="shared" si="50"/>
        <v>0</v>
      </c>
      <c r="G128" s="12"/>
      <c r="H128" s="10"/>
      <c r="I128" s="12"/>
      <c r="J128" s="43">
        <f t="shared" si="51"/>
        <v>0</v>
      </c>
      <c r="K128" s="44">
        <f t="shared" si="52"/>
        <v>0</v>
      </c>
      <c r="L128" s="78">
        <f>+(K128-B128)/2+G128+H128+(I128*0.5)</f>
        <v>0</v>
      </c>
      <c r="M128" s="79">
        <f>+(L128*8.5)/12</f>
        <v>0</v>
      </c>
      <c r="O128" s="91">
        <f t="shared" si="53"/>
        <v>0</v>
      </c>
      <c r="W128" s="39"/>
    </row>
    <row r="129" spans="1:23" ht="13.5">
      <c r="A129" s="65" t="s">
        <v>56</v>
      </c>
      <c r="B129" s="44">
        <f t="shared" si="49"/>
        <v>0</v>
      </c>
      <c r="C129" s="12"/>
      <c r="D129" s="80"/>
      <c r="E129" s="10"/>
      <c r="F129" s="43">
        <f t="shared" si="50"/>
        <v>0</v>
      </c>
      <c r="G129" s="12"/>
      <c r="H129" s="10"/>
      <c r="I129" s="12"/>
      <c r="J129" s="43">
        <f t="shared" si="51"/>
        <v>0</v>
      </c>
      <c r="K129" s="44">
        <f t="shared" si="52"/>
        <v>0</v>
      </c>
      <c r="L129" s="45">
        <f>+(K129-B129)/2+G129+H129+(I129*0.5)</f>
        <v>0</v>
      </c>
      <c r="M129" s="79">
        <f>+(L129*3.5)/12</f>
        <v>0</v>
      </c>
      <c r="O129" s="91">
        <f t="shared" si="53"/>
        <v>0</v>
      </c>
      <c r="W129" s="39"/>
    </row>
    <row r="130" spans="1:27" ht="13.5">
      <c r="A130" s="65" t="s">
        <v>58</v>
      </c>
      <c r="B130" s="44">
        <f t="shared" si="49"/>
        <v>0</v>
      </c>
      <c r="C130" s="66"/>
      <c r="D130" s="12"/>
      <c r="E130" s="10"/>
      <c r="F130" s="43">
        <f t="shared" si="50"/>
        <v>0</v>
      </c>
      <c r="G130" s="12"/>
      <c r="H130" s="10"/>
      <c r="I130" s="12"/>
      <c r="J130" s="43">
        <f t="shared" si="51"/>
        <v>0</v>
      </c>
      <c r="K130" s="44">
        <f t="shared" si="52"/>
        <v>0</v>
      </c>
      <c r="L130" s="88">
        <f>+(K130-B130)/2+G130+H130+(I130*0.5)</f>
        <v>0</v>
      </c>
      <c r="M130" s="89">
        <f>+(L130*8.5)/12</f>
        <v>0</v>
      </c>
      <c r="O130" s="91">
        <f t="shared" si="53"/>
        <v>0</v>
      </c>
      <c r="W130" s="39"/>
      <c r="Z130" s="21">
        <v>0.3</v>
      </c>
      <c r="AA130" s="16" t="s">
        <v>43</v>
      </c>
    </row>
    <row r="131" spans="1:27" ht="13.5">
      <c r="A131" s="65" t="s">
        <v>59</v>
      </c>
      <c r="B131" s="44">
        <f t="shared" si="49"/>
        <v>0</v>
      </c>
      <c r="C131" s="66"/>
      <c r="D131" s="12"/>
      <c r="E131" s="10"/>
      <c r="F131" s="43">
        <f t="shared" si="50"/>
        <v>0</v>
      </c>
      <c r="G131" s="80"/>
      <c r="H131" s="10"/>
      <c r="I131" s="10"/>
      <c r="J131" s="43">
        <f t="shared" si="51"/>
        <v>0</v>
      </c>
      <c r="K131" s="44">
        <f t="shared" si="52"/>
        <v>0</v>
      </c>
      <c r="L131" s="45">
        <f>+(B131+K131)/2</f>
        <v>0</v>
      </c>
      <c r="M131" s="46">
        <f>+L131</f>
        <v>0</v>
      </c>
      <c r="O131" s="91">
        <f t="shared" si="53"/>
        <v>0</v>
      </c>
      <c r="W131" s="39"/>
      <c r="Z131" s="21">
        <v>0.3</v>
      </c>
      <c r="AA131" s="16" t="s">
        <v>44</v>
      </c>
    </row>
    <row r="132" spans="1:27" ht="14.25" thickBot="1">
      <c r="A132" s="85" t="s">
        <v>60</v>
      </c>
      <c r="B132" s="52">
        <f t="shared" si="49"/>
        <v>0</v>
      </c>
      <c r="C132" s="68"/>
      <c r="D132" s="74"/>
      <c r="E132" s="74"/>
      <c r="F132" s="50">
        <f t="shared" si="50"/>
        <v>0</v>
      </c>
      <c r="G132" s="87"/>
      <c r="H132" s="74"/>
      <c r="I132" s="74"/>
      <c r="J132" s="50">
        <f t="shared" si="51"/>
        <v>0</v>
      </c>
      <c r="K132" s="52">
        <f t="shared" si="52"/>
        <v>0</v>
      </c>
      <c r="L132" s="53">
        <f>+(K132-B132)/2+G132+H132+(I132*0.5)</f>
        <v>0</v>
      </c>
      <c r="M132" s="86">
        <f>+(L132*8.5)/12</f>
        <v>0</v>
      </c>
      <c r="O132" s="92">
        <f t="shared" si="53"/>
        <v>0</v>
      </c>
      <c r="W132" s="39"/>
      <c r="Z132" s="21">
        <v>5</v>
      </c>
      <c r="AA132" s="16" t="s">
        <v>45</v>
      </c>
    </row>
    <row r="133" ht="3.75" customHeight="1" thickBot="1"/>
    <row r="134" spans="1:13" ht="13.5" thickBot="1">
      <c r="A134" s="57" t="s">
        <v>27</v>
      </c>
      <c r="B134" s="59">
        <f aca="true" t="shared" si="54" ref="B134:K134">+SUM(B126:B132)</f>
        <v>0</v>
      </c>
      <c r="C134" s="59">
        <f t="shared" si="54"/>
        <v>0</v>
      </c>
      <c r="D134" s="59">
        <f t="shared" si="54"/>
        <v>0</v>
      </c>
      <c r="E134" s="59">
        <f t="shared" si="54"/>
        <v>0</v>
      </c>
      <c r="F134" s="59">
        <f t="shared" si="54"/>
        <v>0</v>
      </c>
      <c r="G134" s="59">
        <f t="shared" si="54"/>
        <v>0</v>
      </c>
      <c r="H134" s="59">
        <f t="shared" si="54"/>
        <v>0</v>
      </c>
      <c r="I134" s="59">
        <f t="shared" si="54"/>
        <v>0</v>
      </c>
      <c r="J134" s="59">
        <f t="shared" si="54"/>
        <v>0</v>
      </c>
      <c r="K134" s="59">
        <f t="shared" si="54"/>
        <v>0</v>
      </c>
      <c r="L134" s="60" t="s">
        <v>28</v>
      </c>
      <c r="M134" s="61">
        <f>+SUM(M126:M132)</f>
        <v>0</v>
      </c>
    </row>
    <row r="135" ht="3.75" customHeight="1" thickBot="1"/>
    <row r="136" spans="1:23" ht="13.5">
      <c r="A136" s="63" t="s">
        <v>36</v>
      </c>
      <c r="B136" s="36">
        <f>+K90</f>
        <v>0</v>
      </c>
      <c r="C136" s="64"/>
      <c r="D136" s="11"/>
      <c r="E136" s="9"/>
      <c r="F136" s="35">
        <f aca="true" t="shared" si="55" ref="F136:F142">+SUM(C136:E136)</f>
        <v>0</v>
      </c>
      <c r="G136" s="83"/>
      <c r="H136" s="9"/>
      <c r="I136" s="9"/>
      <c r="J136" s="35">
        <f aca="true" t="shared" si="56" ref="J136:J142">+SUM(G136:I136)</f>
        <v>0</v>
      </c>
      <c r="K136" s="36">
        <f aca="true" t="shared" si="57" ref="K136:K142">+B136+F136-J136</f>
        <v>0</v>
      </c>
      <c r="L136" s="37">
        <f>+(B136+K136)/2</f>
        <v>0</v>
      </c>
      <c r="M136" s="38">
        <f>+L136</f>
        <v>0</v>
      </c>
      <c r="O136" s="90">
        <f>+IF(SUM(M136,M90,M44)&lt;&gt;0,AVERAGE(M44,M90,M136),0)</f>
        <v>0</v>
      </c>
      <c r="W136" s="39"/>
    </row>
    <row r="137" spans="1:23" ht="13.5">
      <c r="A137" s="65" t="s">
        <v>37</v>
      </c>
      <c r="B137" s="44">
        <f aca="true" t="shared" si="58" ref="B137:B142">+K91</f>
        <v>0</v>
      </c>
      <c r="C137" s="80"/>
      <c r="D137" s="82"/>
      <c r="E137" s="10"/>
      <c r="F137" s="43">
        <f t="shared" si="55"/>
        <v>0</v>
      </c>
      <c r="G137" s="80"/>
      <c r="H137" s="10"/>
      <c r="I137" s="12"/>
      <c r="J137" s="43">
        <f t="shared" si="56"/>
        <v>0</v>
      </c>
      <c r="K137" s="44">
        <f t="shared" si="57"/>
        <v>0</v>
      </c>
      <c r="L137" s="45">
        <f aca="true" t="shared" si="59" ref="L137:L142">+(B137+K137)/2</f>
        <v>0</v>
      </c>
      <c r="M137" s="46">
        <f aca="true" t="shared" si="60" ref="M137:M142">+L137</f>
        <v>0</v>
      </c>
      <c r="O137" s="91">
        <f aca="true" t="shared" si="61" ref="O137:O142">+IF(SUM(M137,M91,M45)&lt;&gt;0,AVERAGE(M45,M91,M137),0)</f>
        <v>0</v>
      </c>
      <c r="W137" s="39"/>
    </row>
    <row r="138" spans="1:23" ht="13.5">
      <c r="A138" s="65" t="s">
        <v>38</v>
      </c>
      <c r="B138" s="44">
        <f t="shared" si="58"/>
        <v>0</v>
      </c>
      <c r="C138" s="66"/>
      <c r="D138" s="12"/>
      <c r="E138" s="10"/>
      <c r="F138" s="43">
        <f t="shared" si="55"/>
        <v>0</v>
      </c>
      <c r="G138" s="12"/>
      <c r="H138" s="10"/>
      <c r="I138" s="12"/>
      <c r="J138" s="43">
        <f t="shared" si="56"/>
        <v>0</v>
      </c>
      <c r="K138" s="44">
        <f t="shared" si="57"/>
        <v>0</v>
      </c>
      <c r="L138" s="45">
        <f t="shared" si="59"/>
        <v>0</v>
      </c>
      <c r="M138" s="46">
        <f t="shared" si="60"/>
        <v>0</v>
      </c>
      <c r="O138" s="91">
        <f t="shared" si="61"/>
        <v>0</v>
      </c>
      <c r="W138" s="39"/>
    </row>
    <row r="139" spans="1:27" ht="13.5">
      <c r="A139" s="65" t="s">
        <v>39</v>
      </c>
      <c r="B139" s="44">
        <f t="shared" si="58"/>
        <v>0</v>
      </c>
      <c r="C139" s="67"/>
      <c r="D139" s="73"/>
      <c r="E139" s="75"/>
      <c r="F139" s="43">
        <f t="shared" si="55"/>
        <v>0</v>
      </c>
      <c r="G139" s="73"/>
      <c r="H139" s="75"/>
      <c r="I139" s="73"/>
      <c r="J139" s="43">
        <f t="shared" si="56"/>
        <v>0</v>
      </c>
      <c r="K139" s="44">
        <f t="shared" si="57"/>
        <v>0</v>
      </c>
      <c r="L139" s="45">
        <f t="shared" si="59"/>
        <v>0</v>
      </c>
      <c r="M139" s="46">
        <f t="shared" si="60"/>
        <v>0</v>
      </c>
      <c r="O139" s="91">
        <f t="shared" si="61"/>
        <v>0</v>
      </c>
      <c r="W139" s="39"/>
      <c r="Z139" s="21">
        <v>0.3</v>
      </c>
      <c r="AA139" s="16" t="s">
        <v>43</v>
      </c>
    </row>
    <row r="140" spans="1:27" ht="13.5">
      <c r="A140" s="65" t="s">
        <v>40</v>
      </c>
      <c r="B140" s="44">
        <f t="shared" si="58"/>
        <v>0</v>
      </c>
      <c r="C140" s="81"/>
      <c r="D140" s="73"/>
      <c r="E140" s="75"/>
      <c r="F140" s="43">
        <f t="shared" si="55"/>
        <v>0</v>
      </c>
      <c r="G140" s="75"/>
      <c r="H140" s="75"/>
      <c r="I140" s="75"/>
      <c r="J140" s="43">
        <f t="shared" si="56"/>
        <v>0</v>
      </c>
      <c r="K140" s="44">
        <f t="shared" si="57"/>
        <v>0</v>
      </c>
      <c r="L140" s="45">
        <f t="shared" si="59"/>
        <v>0</v>
      </c>
      <c r="M140" s="46">
        <f t="shared" si="60"/>
        <v>0</v>
      </c>
      <c r="O140" s="91">
        <f t="shared" si="61"/>
        <v>0</v>
      </c>
      <c r="W140" s="39"/>
      <c r="Z140" s="21">
        <v>0.3</v>
      </c>
      <c r="AA140" s="16" t="s">
        <v>44</v>
      </c>
    </row>
    <row r="141" spans="1:27" ht="13.5">
      <c r="A141" s="65" t="s">
        <v>41</v>
      </c>
      <c r="B141" s="44">
        <f t="shared" si="58"/>
        <v>0</v>
      </c>
      <c r="C141" s="67"/>
      <c r="D141" s="75"/>
      <c r="E141" s="75"/>
      <c r="F141" s="43">
        <f t="shared" si="55"/>
        <v>0</v>
      </c>
      <c r="G141" s="84"/>
      <c r="H141" s="75"/>
      <c r="I141" s="75"/>
      <c r="J141" s="43">
        <f t="shared" si="56"/>
        <v>0</v>
      </c>
      <c r="K141" s="44">
        <f t="shared" si="57"/>
        <v>0</v>
      </c>
      <c r="L141" s="45">
        <f t="shared" si="59"/>
        <v>0</v>
      </c>
      <c r="M141" s="46">
        <f t="shared" si="60"/>
        <v>0</v>
      </c>
      <c r="O141" s="91">
        <f t="shared" si="61"/>
        <v>0</v>
      </c>
      <c r="W141" s="39"/>
      <c r="Z141" s="21">
        <v>5</v>
      </c>
      <c r="AA141" s="16" t="s">
        <v>45</v>
      </c>
    </row>
    <row r="142" spans="1:23" ht="13.5" thickBot="1">
      <c r="A142" s="69" t="s">
        <v>42</v>
      </c>
      <c r="B142" s="52">
        <f t="shared" si="58"/>
        <v>0</v>
      </c>
      <c r="C142" s="68"/>
      <c r="D142" s="74"/>
      <c r="E142" s="74"/>
      <c r="F142" s="50">
        <f t="shared" si="55"/>
        <v>0</v>
      </c>
      <c r="G142" s="68"/>
      <c r="H142" s="74"/>
      <c r="I142" s="74"/>
      <c r="J142" s="50">
        <f t="shared" si="56"/>
        <v>0</v>
      </c>
      <c r="K142" s="52">
        <f t="shared" si="57"/>
        <v>0</v>
      </c>
      <c r="L142" s="53">
        <f t="shared" si="59"/>
        <v>0</v>
      </c>
      <c r="M142" s="54">
        <f t="shared" si="60"/>
        <v>0</v>
      </c>
      <c r="O142" s="92">
        <f t="shared" si="61"/>
        <v>0</v>
      </c>
      <c r="W142" s="39"/>
    </row>
    <row r="143" spans="1:13" ht="3" customHeight="1" thickBot="1">
      <c r="A143" s="40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</row>
    <row r="144" spans="1:13" ht="13.5" thickBot="1">
      <c r="A144" s="57" t="s">
        <v>27</v>
      </c>
      <c r="B144" s="59">
        <f aca="true" t="shared" si="62" ref="B144:K144">+SUM(B136:B142)</f>
        <v>0</v>
      </c>
      <c r="C144" s="59">
        <f t="shared" si="62"/>
        <v>0</v>
      </c>
      <c r="D144" s="59">
        <f t="shared" si="62"/>
        <v>0</v>
      </c>
      <c r="E144" s="59">
        <f t="shared" si="62"/>
        <v>0</v>
      </c>
      <c r="F144" s="59">
        <f t="shared" si="62"/>
        <v>0</v>
      </c>
      <c r="G144" s="59">
        <f t="shared" si="62"/>
        <v>0</v>
      </c>
      <c r="H144" s="59">
        <f t="shared" si="62"/>
        <v>0</v>
      </c>
      <c r="I144" s="59">
        <f t="shared" si="62"/>
        <v>0</v>
      </c>
      <c r="J144" s="59">
        <f t="shared" si="62"/>
        <v>0</v>
      </c>
      <c r="K144" s="59">
        <f t="shared" si="62"/>
        <v>0</v>
      </c>
      <c r="L144" s="60" t="s">
        <v>28</v>
      </c>
      <c r="M144" s="61">
        <f>+SUM(M136:M142)</f>
        <v>0</v>
      </c>
    </row>
    <row r="145" ht="7.5" customHeight="1"/>
  </sheetData>
  <sheetProtection password="CD7C" sheet="1" objects="1" scenarios="1" selectLockedCells="1"/>
  <mergeCells count="23">
    <mergeCell ref="O103:O104"/>
    <mergeCell ref="M103:M104"/>
    <mergeCell ref="L11:L12"/>
    <mergeCell ref="M11:M12"/>
    <mergeCell ref="K55:L55"/>
    <mergeCell ref="L57:L58"/>
    <mergeCell ref="M57:M58"/>
    <mergeCell ref="L103:L104"/>
    <mergeCell ref="K103:K104"/>
    <mergeCell ref="K57:K58"/>
    <mergeCell ref="K9:L9"/>
    <mergeCell ref="A11:A12"/>
    <mergeCell ref="B11:B12"/>
    <mergeCell ref="C11:F11"/>
    <mergeCell ref="G11:J11"/>
    <mergeCell ref="K11:K12"/>
    <mergeCell ref="K101:L101"/>
    <mergeCell ref="A103:A104"/>
    <mergeCell ref="C103:F103"/>
    <mergeCell ref="A57:A58"/>
    <mergeCell ref="B57:B58"/>
    <mergeCell ref="C57:F57"/>
    <mergeCell ref="B103:B104"/>
  </mergeCells>
  <printOptions horizontalCentered="1"/>
  <pageMargins left="0.2755905511811024" right="0.5118110236220472" top="0.3937007874015748" bottom="0.3937007874015748" header="0.15748031496062992" footer="0"/>
  <pageSetup horizontalDpi="600" verticalDpi="600" orientation="landscape" paperSize="9" scale="80" r:id="rId1"/>
  <headerFooter alignWithMargins="0">
    <oddHeader>&amp;RZałącznik nr 2</oddHeader>
    <oddFooter>&amp;CStrona &amp;P z &amp;N</oddFooter>
  </headerFooter>
  <rowBreaks count="2" manualBreakCount="2">
    <brk id="53" max="15" man="1"/>
    <brk id="9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Stopa</dc:creator>
  <cp:keywords/>
  <dc:description/>
  <cp:lastModifiedBy>RenSoj</cp:lastModifiedBy>
  <cp:lastPrinted>2018-06-08T10:07:56Z</cp:lastPrinted>
  <dcterms:created xsi:type="dcterms:W3CDTF">2010-10-11T07:48:07Z</dcterms:created>
  <dcterms:modified xsi:type="dcterms:W3CDTF">2018-06-08T10:08:33Z</dcterms:modified>
  <cp:category/>
  <cp:version/>
  <cp:contentType/>
  <cp:contentStatus/>
</cp:coreProperties>
</file>